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0" windowWidth="15384" windowHeight="4536" tabRatio="735" activeTab="0"/>
  </bookViews>
  <sheets>
    <sheet name="Title Page" sheetId="1" r:id="rId1"/>
    <sheet name="AnnRptCont" sheetId="2" r:id="rId2"/>
    <sheet name="Rev.Exp." sheetId="3" r:id="rId3"/>
    <sheet name="By Account" sheetId="4" r:id="rId4"/>
    <sheet name="Table 1.1" sheetId="5" r:id="rId5"/>
    <sheet name="Table 1.2" sheetId="6" r:id="rId6"/>
    <sheet name="Table 1.3" sheetId="7" r:id="rId7"/>
    <sheet name="Table 1.4" sheetId="8" r:id="rId8"/>
    <sheet name="Table 1.5" sheetId="9" r:id="rId9"/>
    <sheet name="Table 1.6" sheetId="10" r:id="rId10"/>
    <sheet name="Table 1.7" sheetId="11" r:id="rId11"/>
    <sheet name="Table 1.8-1.9" sheetId="12" r:id="rId12"/>
    <sheet name="Table 1.10" sheetId="13" r:id="rId13"/>
    <sheet name="Table 2.1" sheetId="14" r:id="rId14"/>
    <sheet name="Table 2.2" sheetId="15" r:id="rId15"/>
    <sheet name="Table 3.1" sheetId="16" r:id="rId16"/>
    <sheet name="Table 4.1" sheetId="17" r:id="rId17"/>
    <sheet name="Table 4.2" sheetId="18" r:id="rId18"/>
    <sheet name="Table 4.3" sheetId="19" r:id="rId19"/>
    <sheet name="Table 4.4" sheetId="20" r:id="rId20"/>
    <sheet name="Table 5.1" sheetId="21" r:id="rId21"/>
    <sheet name="Table 5.2" sheetId="22" r:id="rId22"/>
    <sheet name="Tables 5.3-5.4" sheetId="23" r:id="rId23"/>
    <sheet name="Table 5.5" sheetId="24" r:id="rId24"/>
    <sheet name="Table 5.6" sheetId="25" r:id="rId25"/>
    <sheet name="Table 6.1" sheetId="26" r:id="rId26"/>
    <sheet name="Table 6.2" sheetId="27" r:id="rId27"/>
    <sheet name="Table 6.3" sheetId="28" r:id="rId28"/>
    <sheet name="Table 6.4" sheetId="29" r:id="rId29"/>
    <sheet name="Directory" sheetId="30" r:id="rId30"/>
  </sheets>
  <externalReferences>
    <externalReference r:id="rId33"/>
    <externalReference r:id="rId34"/>
    <externalReference r:id="rId35"/>
    <externalReference r:id="rId36"/>
    <externalReference r:id="rId37"/>
  </externalReferences>
  <definedNames>
    <definedName name="_1___123Graph_ACHART_2" hidden="1">'[1]Table 3.4'!$B$14:$C$14</definedName>
    <definedName name="_1__123Graph_ACHART_1" hidden="1">'[2]Table2.1..2.2'!$B$13:$B$17</definedName>
    <definedName name="_10__123Graph_ACHART_2" localSheetId="10" hidden="1">'[3]Table 3.4'!$B$14:$C$14</definedName>
    <definedName name="_11__123Graph_ACHART_2" hidden="1">'[1]Table 3.4'!$B$14:$C$14</definedName>
    <definedName name="_11__123Graph_BCHART_2" hidden="1">'[1]Table 3.4'!$B$22:$C$22</definedName>
    <definedName name="_12__123Graph_BCHART_2" localSheetId="8" hidden="1">'[3]Table 3.4'!$B$22:$C$22</definedName>
    <definedName name="_13__123Graph_BCHART_2" localSheetId="11" hidden="1">'[3]Table 3.4'!$B$22:$C$22</definedName>
    <definedName name="_14__123Graph_BCHART_2" localSheetId="13" hidden="1">'[3]Table 3.4'!$B$22:$C$22</definedName>
    <definedName name="_15__123Graph_BCHART_2" localSheetId="16" hidden="1">'[3]Table 3.4'!$B$22:$C$22</definedName>
    <definedName name="_16__123Graph_BCHART_2" localSheetId="9" hidden="1">'[3]Table 3.4'!$B$22:$C$22</definedName>
    <definedName name="_16__123Graph_XCHART_1" hidden="1">'[4]Table2.1..2.2'!$A$13:$A$17</definedName>
    <definedName name="_17__123Graph_BCHART_2" localSheetId="10" hidden="1">'[3]Table 3.4'!$B$22:$C$22</definedName>
    <definedName name="_18__123Graph_BCHART_2" hidden="1">'[1]Table 3.4'!$B$22:$C$22</definedName>
    <definedName name="_19__123Graph_XCHART_1" localSheetId="8" hidden="1">'[5]Table2.1..2.2'!$A$13:$A$17</definedName>
    <definedName name="_2___123Graph_BCHART_2" hidden="1">'[1]Table 3.4'!$B$22:$C$22</definedName>
    <definedName name="_20__123Graph_XCHART_1" localSheetId="11" hidden="1">'[2]Table2.1..2.2'!$A$13:$A$17</definedName>
    <definedName name="_21__123Graph_XCHART_1" localSheetId="16" hidden="1">'[5]Table2.1..2.2'!$A$13:$A$17</definedName>
    <definedName name="_22__123Graph_XCHART_1" localSheetId="9" hidden="1">'[5]Table2.1..2.2'!$A$13:$A$17</definedName>
    <definedName name="_23__123Graph_XCHART_1" localSheetId="10" hidden="1">'[5]Table2.1..2.2'!$A$13:$A$17</definedName>
    <definedName name="_24__123Graph_XCHART_1" hidden="1">'[4]Table2.1..2.2'!$A$13:$A$17</definedName>
    <definedName name="_3___123Graph_XCHART_1" hidden="1">'[4]Table2.1..2.2'!$A$13:$A$17</definedName>
    <definedName name="_4__123Graph_ACHART_1" hidden="1">'[5]Table2.1..2.2'!$B$13:$B$17</definedName>
    <definedName name="_5__123Graph_ACHART_2" localSheetId="8" hidden="1">'[3]Table 3.4'!$B$14:$C$14</definedName>
    <definedName name="_6__123Graph_ACHART_2" localSheetId="11" hidden="1">'[3]Table 3.4'!$B$14:$C$14</definedName>
    <definedName name="_6__123Graph_ACHART_2" hidden="1">'[1]Table 3.4'!$B$14:$C$14</definedName>
    <definedName name="_7__123Graph_ACHART_2" localSheetId="13" hidden="1">'[3]Table 3.4'!$B$14:$C$14</definedName>
    <definedName name="_8__123Graph_ACHART_2" localSheetId="16" hidden="1">'[3]Table 3.4'!$B$14:$C$14</definedName>
    <definedName name="_9__123Graph_ACHART_2" localSheetId="9" hidden="1">'[3]Table 3.4'!$B$14:$C$14</definedName>
    <definedName name="chart???" localSheetId="8" hidden="1">'[5]Table2.1..2.2'!$A$13:$A$17</definedName>
    <definedName name="chart???" localSheetId="9" hidden="1">'[5]Table2.1..2.2'!$A$13:$A$17</definedName>
    <definedName name="chart???" localSheetId="10" hidden="1">'[5]Table2.1..2.2'!$A$13:$A$17</definedName>
    <definedName name="chart???" localSheetId="11" hidden="1">'[5]Table2.1..2.2'!$A$13:$A$17</definedName>
    <definedName name="chart???" localSheetId="13" hidden="1">'[5]Table2.1..2.2'!$A$13:$A$17</definedName>
    <definedName name="chart???" localSheetId="16" hidden="1">'[5]Table2.1..2.2'!$A$13:$A$17</definedName>
    <definedName name="chart???" hidden="1">'[4]Table2.1..2.2'!$A$13:$A$17</definedName>
    <definedName name="collection_chart" localSheetId="8" hidden="1">'[5]Table2.1..2.2'!$A$13:$A$17</definedName>
    <definedName name="collection_chart" localSheetId="9" hidden="1">'[5]Table2.1..2.2'!$A$13:$A$17</definedName>
    <definedName name="collection_chart" localSheetId="10" hidden="1">'[5]Table2.1..2.2'!$A$13:$A$17</definedName>
    <definedName name="collection_chart" localSheetId="11" hidden="1">'[5]Table2.1..2.2'!$A$13:$A$17</definedName>
    <definedName name="collection_chart" localSheetId="13" hidden="1">'[5]Table2.1..2.2'!$A$13:$A$17</definedName>
    <definedName name="collection_chart" localSheetId="16" hidden="1">'[5]Table2.1..2.2'!$A$13:$A$17</definedName>
    <definedName name="collection_chart" hidden="1">'[4]Table2.1..2.2'!$A$13:$A$17</definedName>
    <definedName name="collections_chart" localSheetId="8" hidden="1">'[5]Table2.1..2.2'!$A$13:$A$17</definedName>
    <definedName name="collections_chart" localSheetId="9" hidden="1">'[5]Table2.1..2.2'!$A$13:$A$17</definedName>
    <definedName name="collections_chart" localSheetId="10" hidden="1">'[5]Table2.1..2.2'!$A$13:$A$17</definedName>
    <definedName name="collections_chart" localSheetId="11" hidden="1">'[5]Table2.1..2.2'!$A$13:$A$17</definedName>
    <definedName name="collections_chart" localSheetId="13" hidden="1">'[5]Table2.1..2.2'!$A$13:$A$17</definedName>
    <definedName name="collections_chart" localSheetId="16" hidden="1">'[5]Table2.1..2.2'!$A$13:$A$17</definedName>
    <definedName name="collections_chart" hidden="1">'[4]Table2.1..2.2'!$A$13:$A$17</definedName>
    <definedName name="OLE_LINK1" localSheetId="15">'Table 3.1'!$A$5</definedName>
    <definedName name="_xlnm.Print_Area" localSheetId="1">'AnnRptCont'!$A$1:$E$47</definedName>
    <definedName name="_xlnm.Print_Area" localSheetId="3">'By Account'!$A$1:$J$51</definedName>
    <definedName name="_xlnm.Print_Area" localSheetId="29">'Directory'!$A$1:$J$18</definedName>
    <definedName name="_xlnm.Print_Area" localSheetId="2">'Rev.Exp.'!$A$1:$L$49</definedName>
    <definedName name="_xlnm.Print_Area" localSheetId="4">'Table 1.1'!$A$1:$F$46</definedName>
    <definedName name="_xlnm.Print_Area" localSheetId="12">'Table 1.10'!$A$1:$I$46</definedName>
    <definedName name="_xlnm.Print_Area" localSheetId="5">'Table 1.2'!$A$1:$L$44</definedName>
    <definedName name="_xlnm.Print_Area" localSheetId="6">'Table 1.3'!$A$1:$H$50</definedName>
    <definedName name="_xlnm.Print_Area" localSheetId="8">'Table 1.5'!$A$1:$M$212</definedName>
    <definedName name="_xlnm.Print_Area" localSheetId="9">'Table 1.6'!$A$1:$L$211</definedName>
    <definedName name="_xlnm.Print_Area" localSheetId="10">'Table 1.7'!$A$1:$G$207</definedName>
    <definedName name="_xlnm.Print_Area" localSheetId="11">'Table 1.8-1.9'!$A$1:$M$41</definedName>
    <definedName name="_xlnm.Print_Area" localSheetId="13">'Table 2.1'!$A$1:$D$37</definedName>
    <definedName name="_xlnm.Print_Area" localSheetId="14">'Table 2.2'!$A$1:$N$32</definedName>
    <definedName name="_xlnm.Print_Area" localSheetId="15">'Table 3.1'!$A$1:$F$49</definedName>
    <definedName name="_xlnm.Print_Area" localSheetId="16">'Table 4.1'!$A$1:$G$46</definedName>
    <definedName name="_xlnm.Print_Area" localSheetId="17">'Table 4.2'!$A$1:$E$39</definedName>
    <definedName name="_xlnm.Print_Area" localSheetId="18">'Table 4.3'!$A$1:$J$96</definedName>
    <definedName name="_xlnm.Print_Area" localSheetId="19">'Table 4.4'!$A$1:$G$53</definedName>
    <definedName name="_xlnm.Print_Area" localSheetId="24">'Table 5.6'!$A$1:$L$108</definedName>
    <definedName name="_xlnm.Print_Area" localSheetId="25">'Table 6.1'!$A$1:$H$30</definedName>
    <definedName name="_xlnm.Print_Area" localSheetId="26">'Table 6.2'!$A$1:$H$204</definedName>
    <definedName name="_xlnm.Print_Area" localSheetId="27">'Table 6.3'!$A$1:$H$209</definedName>
    <definedName name="_xlnm.Print_Area" localSheetId="28">'Table 6.4'!$A$1:$P$213</definedName>
    <definedName name="_xlnm.Print_Area" localSheetId="0">'Title Page'!$A$1:$H$20</definedName>
    <definedName name="_xlnm.Print_Titles" localSheetId="15">'Table 3.1'!$5:$5</definedName>
    <definedName name="_xlnm.Print_Titles">#N/A</definedName>
  </definedNames>
  <calcPr fullCalcOnLoad="1"/>
</workbook>
</file>

<file path=xl/sharedStrings.xml><?xml version="1.0" encoding="utf-8"?>
<sst xmlns="http://schemas.openxmlformats.org/spreadsheetml/2006/main" count="2995" uniqueCount="1086">
  <si>
    <t>4. If a corporation reports a negative taxable income, its taxable income is treated as zero in this table.</t>
  </si>
  <si>
    <r>
      <t>Form 502</t>
    </r>
    <r>
      <rPr>
        <b/>
        <vertAlign val="superscript"/>
        <sz val="10"/>
        <rFont val="Arial"/>
        <family val="2"/>
      </rPr>
      <t>†</t>
    </r>
  </si>
  <si>
    <t>† Pass-through entities (e.g., Subchapter S corporations, partnerships, limitied liability companies, etc.) file Form 502.  They report all taxable income on individual returns.  They are reported on this table as having no taxable income for purposes of the corporate income tax.</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</si>
  <si>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</si>
  <si>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</si>
  <si>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</si>
  <si>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</si>
  <si>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</si>
  <si>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</si>
  <si>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</si>
  <si>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</si>
  <si>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</si>
  <si>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</si>
  <si>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</si>
  <si>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</si>
  <si>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</si>
  <si>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</si>
  <si>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</si>
  <si>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1. The sales and use tax on aircraft and on watercraft are reported separately in Tables 4.1 and 4.2.</t>
  </si>
  <si>
    <t>2. The sales and use tax on motor vehicles is administered by the Department of Motor Vehicles and is not reported here.</t>
  </si>
  <si>
    <t>3. One-fourth of the 4% state tax is returned to localities for education, based on each locality's school-age population.</t>
  </si>
  <si>
    <t>4. One-eighth of the 4% state tax is allocated to the Transportation Trust Fund for use by the Commonwealth Transportation Board.</t>
  </si>
  <si>
    <t>5. The local option tax of 1% is distributed to localities based on point of sale.  Local tax collections are net of all adjustments and costs of collection.</t>
  </si>
  <si>
    <t>6. One-sixteenth of the 4% state tax is allocated to the Public Education Standards of Quality/Local Real Estate Property Tax Relief Fund.</t>
  </si>
  <si>
    <t>7. The state tax was increased from 3.5% to 4% on September 1, 2004.</t>
  </si>
  <si>
    <t>8. The state tax on unprepared food for human consumption was reduced from 3.5 % to 3.0 % on January 1, 2000,  and to 1.5 % on July 1, 2005.</t>
  </si>
  <si>
    <t>9. Effective beginning FY 2010, dealers with annual taxable sales of $1 million or more are required to make a June payment equal to 90 percent of their sales and use tax liability for the previous June. In FY 2010, this requirement added $223.8 million to general fund revenue.</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</si>
  <si>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</si>
  <si>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</si>
  <si>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</si>
  <si>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</si>
  <si>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</si>
  <si>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</si>
  <si>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</si>
  <si>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</si>
  <si>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</si>
  <si>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</si>
  <si>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</si>
  <si>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</si>
  <si>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</si>
  <si>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</si>
  <si>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</si>
  <si>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</si>
  <si>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</si>
  <si>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</si>
  <si>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</si>
  <si>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</si>
  <si>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</si>
  <si>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</si>
  <si>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</si>
  <si>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</si>
  <si>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</si>
  <si>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</si>
  <si>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</si>
  <si>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</si>
  <si>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1. Due to database modifications needed to implement the Department's new accounting system, the business classification codes used in the past were eliminated during 2005.  The current classifications are based on NAICS codes.  Historic taxable sales cannot be converted to the new classification system.</t>
  </si>
  <si>
    <t xml:space="preserve">3. The taxable sales figures presented are based on Virginia sales tax revenue reported on the dealers' returns.  However, the period covered by the report reflects all deposits received during the timeframe noted on the report, regardless of the taxpayer's filing period.  Late filing of returns and audits may result in year-over-year increases in taxable sales which do not reflect growth in retail activity during the period covered by the table. </t>
  </si>
  <si>
    <t>Local Sales Tax Distribution - Fiscal Year 2010</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</si>
  <si>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</si>
  <si>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</si>
  <si>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</si>
  <si>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</si>
  <si>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</si>
  <si>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</si>
  <si>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</si>
  <si>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</si>
  <si>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</si>
  <si>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</si>
  <si>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</si>
  <si>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</si>
  <si>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</si>
  <si>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</si>
  <si>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</si>
  <si>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</si>
  <si>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</si>
  <si>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</si>
  <si>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</si>
  <si>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</si>
  <si>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Bedford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</si>
  <si>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</si>
  <si>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</si>
  <si>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</si>
  <si>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</si>
  <si>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</si>
  <si>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</si>
  <si>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</si>
  <si>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</si>
  <si>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</si>
  <si>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</si>
  <si>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</si>
  <si>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</si>
  <si>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</si>
  <si>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</si>
  <si>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</si>
  <si>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</si>
  <si>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</si>
  <si>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</si>
  <si>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</si>
  <si>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</si>
  <si>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</si>
  <si>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</si>
  <si>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</si>
  <si>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</si>
  <si>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</si>
  <si>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</si>
  <si>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</si>
  <si>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</si>
  <si>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</si>
  <si>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</si>
  <si>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</si>
  <si>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</si>
  <si>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</si>
  <si>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</si>
  <si>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</si>
  <si>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</si>
  <si>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</si>
  <si>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</si>
  <si>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</si>
  <si>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</si>
  <si>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</si>
  <si>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</si>
  <si>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</si>
  <si>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</si>
  <si>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</si>
  <si>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</si>
  <si>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</si>
  <si>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</si>
  <si>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</si>
  <si>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</si>
  <si>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</si>
  <si>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</si>
  <si>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</si>
  <si>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</si>
  <si>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</si>
  <si>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</si>
  <si>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</si>
  <si>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</si>
  <si>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</si>
  <si>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</si>
  <si>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</si>
  <si>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</si>
  <si>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</si>
  <si>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</si>
  <si>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</si>
  <si>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</si>
  <si>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</si>
  <si>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</si>
  <si>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</si>
  <si>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</si>
  <si>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</si>
  <si>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</si>
  <si>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</si>
  <si>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</si>
  <si>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</si>
  <si>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</si>
  <si>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</si>
  <si>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</si>
  <si>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</si>
  <si>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</si>
  <si>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</si>
  <si>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</si>
  <si>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</si>
  <si>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</si>
  <si>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</si>
  <si>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</si>
  <si>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</si>
  <si>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</si>
  <si>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</si>
  <si>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</si>
  <si>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</si>
  <si>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</si>
  <si>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</si>
  <si>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</si>
  <si>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</si>
  <si>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</si>
  <si>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</si>
  <si>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</si>
  <si>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</si>
  <si>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</si>
  <si>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</si>
  <si>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</si>
  <si>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</si>
  <si>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</si>
  <si>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</si>
  <si>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</si>
  <si>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</si>
  <si>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Virginia Motor Fuel Sales Tax Revenue Collections by Locality</t>
  </si>
  <si>
    <t>Locality</t>
  </si>
  <si>
    <t>FY 2006</t>
  </si>
  <si>
    <t>FY 2007</t>
  </si>
  <si>
    <t>FY 2008</t>
  </si>
  <si>
    <t>Arlington County</t>
  </si>
  <si>
    <t>Fairfax County</t>
  </si>
  <si>
    <t>Loudoun County</t>
  </si>
  <si>
    <t>Alexandria City</t>
  </si>
  <si>
    <t>Fairfax City</t>
  </si>
  <si>
    <t>Falls Church City</t>
  </si>
  <si>
    <t>Northern Virginia</t>
  </si>
  <si>
    <t>Transportation Commission</t>
  </si>
  <si>
    <t>Prince William County</t>
  </si>
  <si>
    <t>Stafford County</t>
  </si>
  <si>
    <t>Fredericksburg City</t>
  </si>
  <si>
    <t>Manassas City</t>
  </si>
  <si>
    <t>Manassas Park City</t>
  </si>
  <si>
    <t>Spotsylvania County</t>
  </si>
  <si>
    <t>N/A</t>
  </si>
  <si>
    <t>Potomac and Rappahannock</t>
  </si>
  <si>
    <t xml:space="preserve">1. The Spotsylvania County Board of Supervisors voted to join the Potomac and Rappahannock Transportation Commission.  An agreement was executed between the County and the Commission using the process set forth in Va. Code § 58.1-609.10.  Spotsylvania County was added to the Potomac and Rappahannock Transportation Commission on February 15, 2010.  </t>
  </si>
  <si>
    <t>Table 4.1</t>
  </si>
  <si>
    <t>Other Taxes Net Revenue Collections - General Fund</t>
  </si>
  <si>
    <t>Recordation</t>
  </si>
  <si>
    <t>Suits</t>
  </si>
  <si>
    <t>Tobacco</t>
  </si>
  <si>
    <t>Estate</t>
  </si>
  <si>
    <t>Watercraft</t>
  </si>
  <si>
    <t>Rolling</t>
  </si>
  <si>
    <t>&amp; Deeds</t>
  </si>
  <si>
    <t>&amp; Wills</t>
  </si>
  <si>
    <t>Excise</t>
  </si>
  <si>
    <t>Stock Tax</t>
  </si>
  <si>
    <t>5. The watercraft sales and use tax is imposed at a rate of 2 percent of the purchase price, up to a maximum of $2,000.</t>
  </si>
  <si>
    <t>6. The rolling stock tax on railroads, freight car companies, and certified motor vehicle carriers is $1 on each $100 of assessed value.</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</si>
  <si>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</si>
  <si>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t>
  </si>
  <si>
    <t>Table 4.2</t>
  </si>
  <si>
    <t>Other Taxes Net Revenue Collections - Other Funds</t>
  </si>
  <si>
    <t>Tire</t>
  </si>
  <si>
    <t>Egg</t>
  </si>
  <si>
    <t>Peanut</t>
  </si>
  <si>
    <t>Other Tobacco</t>
  </si>
  <si>
    <t>Recycling</t>
  </si>
  <si>
    <t>Promotion</t>
  </si>
  <si>
    <t>Soybean</t>
  </si>
  <si>
    <t>Products</t>
  </si>
  <si>
    <t>Aircraft</t>
  </si>
  <si>
    <t>1. Effective July 1, 2003, the tire recycling fee is imposed at a rate of $1 per tire.  Prior to July 1, 2003, the fee was imposed at a rate of 50 cents per tire.  All revenues from the fee are deposited into the Waste Tire Trust Fund.</t>
  </si>
  <si>
    <t>2. The egg excise tax is imposed at the rate of 5 cents per 30-dozen case or 11 cents per 100 pounds of liquid eggs.  All revenues from this tax are deposited into the Virginia Egg Fund.</t>
  </si>
  <si>
    <t>3. The peanut excise tax is imposed at the rate of 15 cents per 100 pounds.  All revenues are deposited into the Peanut Fund.</t>
  </si>
  <si>
    <t>4. The soybean excise tax is imposed at a rate of one-half of one percent (0.005) of the net market value of assessed bushels.  All revenues are deposited into the Virginia Soybean Fund.</t>
  </si>
  <si>
    <t>7. The Aircraft Sales and Use Tax is imposed at 2 percent of the sales price.  All revenues from this tax are deposited in a special fund within the Commonwealth Transportation Fund for the administration of the aviation laws of the Commonwealth.</t>
  </si>
  <si>
    <t>Corn</t>
  </si>
  <si>
    <t>Small</t>
  </si>
  <si>
    <t xml:space="preserve">Forest </t>
  </si>
  <si>
    <t>Soft Drink</t>
  </si>
  <si>
    <t>Litter</t>
  </si>
  <si>
    <t>Grains</t>
  </si>
  <si>
    <t>8. The corn assessment is imposed at the rate of 1 cent per bushel.  All revenues from the tax are deposited into the Virginia Corn Fund.</t>
  </si>
  <si>
    <t>9. The cotton assessment is imposed at the rate of 85 cents per bale.  All revenues from the tax are deposited into the Virginia Cotton Fund. The assessment was initially imposed July 1, 1997.</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</si>
  <si>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</si>
  <si>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</si>
  <si>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</si>
  <si>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</si>
  <si>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</si>
  <si>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</si>
  <si>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Effective April 1, 2009, the federal cigarette tax rate was increased by 61.66 cents.  Due to this tax increase, revenue generated by the Virginia cigarette tax declined. </t>
  </si>
  <si>
    <t>6. Beginning March 1, 2005, tobacco products other than cigarettes are taxed at 10 percent of the sales price charged by the wholesale dealer.  All revenues from this tax are deposited into the Virginia Health Care Fund.  Effective April 1, 2009, the federal tax rate on other tobacco products charged to manufacturers increased.  Since Virginia's tax is assessed at the wholesale level, the federal rate change increases the taxable base for Virginia's tax.</t>
  </si>
  <si>
    <t>Table 4.3</t>
  </si>
  <si>
    <t>Bank Franchise Tax Assessment Tax Statement - Fiscal Year 2010</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</si>
  <si>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</si>
  <si>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</si>
  <si>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</si>
  <si>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</si>
  <si>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</si>
  <si>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</si>
  <si>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</si>
  <si>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</si>
  <si>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</si>
  <si>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</si>
  <si>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</si>
  <si>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</si>
  <si>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</si>
  <si>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</si>
  <si>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Neighborhood Assistance Act Credit</t>
  </si>
  <si>
    <t>Enterprise Zone Credit</t>
  </si>
  <si>
    <t>Major Business Facility Job Tax Credit</t>
  </si>
  <si>
    <t>Historic Rehabilitation Tax Credit</t>
  </si>
  <si>
    <t>Worker Retraining Credit</t>
  </si>
  <si>
    <t>Low Income Housing Credit</t>
  </si>
  <si>
    <t>Total State Tax Assessment</t>
  </si>
  <si>
    <t>Table 4.4</t>
  </si>
  <si>
    <t>Bank Franchise Tax Net Revenue Collections</t>
  </si>
  <si>
    <t>Collections</t>
  </si>
  <si>
    <t xml:space="preserve">Recordation Tax and Deeds of Conveyance Revenue Collections </t>
  </si>
  <si>
    <t>Table 4.3, continued</t>
  </si>
  <si>
    <t>Table 5.5, continued</t>
  </si>
  <si>
    <t>Table 5.6, Continued</t>
  </si>
  <si>
    <t>Table 6.1</t>
  </si>
  <si>
    <t>Table 6.2</t>
  </si>
  <si>
    <t>Table 6.2, continued</t>
  </si>
  <si>
    <t>Table 6.3</t>
  </si>
  <si>
    <t>Table 6.3, continued</t>
  </si>
  <si>
    <t>Table 6.4</t>
  </si>
  <si>
    <t>Table 6.4, continued</t>
  </si>
  <si>
    <t xml:space="preserve">Halifax   </t>
  </si>
  <si>
    <t xml:space="preserve">Virginia Beach </t>
  </si>
  <si>
    <t>Communications Sales Tax Distributions, Fiscal Year 2010</t>
  </si>
  <si>
    <t>Distribution</t>
  </si>
  <si>
    <t>Albermarle</t>
  </si>
  <si>
    <t>Town</t>
  </si>
  <si>
    <t>Abingdon</t>
  </si>
  <si>
    <t>Crewe</t>
  </si>
  <si>
    <t>La Crosse</t>
  </si>
  <si>
    <t>Rural Retreat</t>
  </si>
  <si>
    <t>Accomac</t>
  </si>
  <si>
    <t>Lawrenceville</t>
  </si>
  <si>
    <t>Saint Charles</t>
  </si>
  <si>
    <t>Alberta</t>
  </si>
  <si>
    <t>Damascus</t>
  </si>
  <si>
    <t>Lebanon</t>
  </si>
  <si>
    <t>Saint Paul</t>
  </si>
  <si>
    <t>Altavista</t>
  </si>
  <si>
    <t>Dayton</t>
  </si>
  <si>
    <t>Leesburg</t>
  </si>
  <si>
    <t>Saltville</t>
  </si>
  <si>
    <t>Dillwyn</t>
  </si>
  <si>
    <t>Scottsville</t>
  </si>
  <si>
    <t>Appalachia</t>
  </si>
  <si>
    <t>Drakes Branch</t>
  </si>
  <si>
    <t>Lovettsville</t>
  </si>
  <si>
    <t>Dublin</t>
  </si>
  <si>
    <t>Luray</t>
  </si>
  <si>
    <t>Smithfield</t>
  </si>
  <si>
    <t>Ashland</t>
  </si>
  <si>
    <t>Dumfries</t>
  </si>
  <si>
    <t>Marion</t>
  </si>
  <si>
    <t>South Boston</t>
  </si>
  <si>
    <t>Berryville</t>
  </si>
  <si>
    <t>Edinburg</t>
  </si>
  <si>
    <t>McKenney</t>
  </si>
  <si>
    <t>South Hill</t>
  </si>
  <si>
    <t>Big Stone Gap</t>
  </si>
  <si>
    <t>Elkton</t>
  </si>
  <si>
    <t>Melfa</t>
  </si>
  <si>
    <t>Stanardsville</t>
  </si>
  <si>
    <t>Blacksburg</t>
  </si>
  <si>
    <t>Farmville</t>
  </si>
  <si>
    <t>Middleburg</t>
  </si>
  <si>
    <t>Stanley</t>
  </si>
  <si>
    <t>Blackstone</t>
  </si>
  <si>
    <t>Fincastle</t>
  </si>
  <si>
    <t>Middletown</t>
  </si>
  <si>
    <t xml:space="preserve">Stephens City </t>
  </si>
  <si>
    <t>Bluefield</t>
  </si>
  <si>
    <t>Mineral</t>
  </si>
  <si>
    <t>Strasburg</t>
  </si>
  <si>
    <t>Boones Mill</t>
  </si>
  <si>
    <t>Fries</t>
  </si>
  <si>
    <t>Monterey</t>
  </si>
  <si>
    <t>Stuart</t>
  </si>
  <si>
    <t>Bowling Green</t>
  </si>
  <si>
    <t>Front Royal</t>
  </si>
  <si>
    <t>Montross</t>
  </si>
  <si>
    <t>Tappahannock</t>
  </si>
  <si>
    <t>Boyce</t>
  </si>
  <si>
    <t>Gate City</t>
  </si>
  <si>
    <t>Mount Jackson</t>
  </si>
  <si>
    <t>Boydton</t>
  </si>
  <si>
    <t>Glade Spring</t>
  </si>
  <si>
    <t>Narrows</t>
  </si>
  <si>
    <t>Timberville</t>
  </si>
  <si>
    <t>Boykins</t>
  </si>
  <si>
    <t>Glasgow</t>
  </si>
  <si>
    <t>New Castle</t>
  </si>
  <si>
    <t>Troutville</t>
  </si>
  <si>
    <t>Bridgewater</t>
  </si>
  <si>
    <t>Gordonsville</t>
  </si>
  <si>
    <t>New Market</t>
  </si>
  <si>
    <t>Urbanna</t>
  </si>
  <si>
    <t>Broadway</t>
  </si>
  <si>
    <t>Goshen</t>
  </si>
  <si>
    <t>Newsoms</t>
  </si>
  <si>
    <t>Victoria</t>
  </si>
  <si>
    <t>Brodnax</t>
  </si>
  <si>
    <t>Gretna</t>
  </si>
  <si>
    <t>Occoquan</t>
  </si>
  <si>
    <t>Vienna</t>
  </si>
  <si>
    <t>Brookneal</t>
  </si>
  <si>
    <t>Grottoes</t>
  </si>
  <si>
    <t>Onancock</t>
  </si>
  <si>
    <t>Vinton</t>
  </si>
  <si>
    <t>Grundy</t>
  </si>
  <si>
    <t>Onley</t>
  </si>
  <si>
    <t>Wachapreague</t>
  </si>
  <si>
    <t>Burkeville</t>
  </si>
  <si>
    <t>Wakefield</t>
  </si>
  <si>
    <t>Cape Charles</t>
  </si>
  <si>
    <t>Hamilton</t>
  </si>
  <si>
    <t>Painter</t>
  </si>
  <si>
    <t>Warrenton</t>
  </si>
  <si>
    <t>Cedar Bluff</t>
  </si>
  <si>
    <t>Haymarket</t>
  </si>
  <si>
    <t>Parksley</t>
  </si>
  <si>
    <t>Warsaw</t>
  </si>
  <si>
    <t>Charlotte Court House</t>
  </si>
  <si>
    <t>Haysi</t>
  </si>
  <si>
    <t>Pearisburg</t>
  </si>
  <si>
    <t>Chase City</t>
  </si>
  <si>
    <t>Herndon</t>
  </si>
  <si>
    <t>Pembroke</t>
  </si>
  <si>
    <t>Waverly</t>
  </si>
  <si>
    <t>Chatham</t>
  </si>
  <si>
    <t>Hillsville</t>
  </si>
  <si>
    <t>Pennington Gap</t>
  </si>
  <si>
    <t>Weber City</t>
  </si>
  <si>
    <t>Chilhowie</t>
  </si>
  <si>
    <t>Honaker</t>
  </si>
  <si>
    <t>Phenix</t>
  </si>
  <si>
    <t>West Point</t>
  </si>
  <si>
    <t>Chincoteague</t>
  </si>
  <si>
    <t>Hurt</t>
  </si>
  <si>
    <t>Pocahontas</t>
  </si>
  <si>
    <t>White Stone</t>
  </si>
  <si>
    <t>Christiansburg</t>
  </si>
  <si>
    <t>Independence</t>
  </si>
  <si>
    <t>Pound</t>
  </si>
  <si>
    <t>Windsor</t>
  </si>
  <si>
    <t>Clarksville</t>
  </si>
  <si>
    <t>Iron Gate</t>
  </si>
  <si>
    <t>Cleveland</t>
  </si>
  <si>
    <t>Irvington</t>
  </si>
  <si>
    <t>Purcellville</t>
  </si>
  <si>
    <t>Woodstock</t>
  </si>
  <si>
    <t>Clifton</t>
  </si>
  <si>
    <t>Ivor</t>
  </si>
  <si>
    <t>Quantico</t>
  </si>
  <si>
    <t>Wytheville</t>
  </si>
  <si>
    <t>Total Towns</t>
  </si>
  <si>
    <t>Clifton Forge</t>
  </si>
  <si>
    <t>Jarratt</t>
  </si>
  <si>
    <t>Remington</t>
  </si>
  <si>
    <t>Clintwood</t>
  </si>
  <si>
    <t>Jonesville</t>
  </si>
  <si>
    <t>Rich Creek</t>
  </si>
  <si>
    <t>Coeburn</t>
  </si>
  <si>
    <t>Kenbridge</t>
  </si>
  <si>
    <t>Ridgeway</t>
  </si>
  <si>
    <t>Colonial Beach</t>
  </si>
  <si>
    <t>Keysville</t>
  </si>
  <si>
    <t>Rocky Mount</t>
  </si>
  <si>
    <t>Courtland</t>
  </si>
  <si>
    <t>Kilmarnock</t>
  </si>
  <si>
    <t>Round Hill</t>
  </si>
  <si>
    <t>2. The distributions for FY 2010 were based on collections for May 2009 through April 2010.</t>
  </si>
  <si>
    <t>1. The Communications Sales Tax is imposed on the sale of communications services at a rate of 5%.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will be responsible for paying a communications use tax.</t>
  </si>
  <si>
    <t>Table 5.1</t>
  </si>
  <si>
    <t>Assessed Values, Levies Assessed, and Average Tax Rates</t>
  </si>
  <si>
    <t>Real Estate</t>
  </si>
  <si>
    <t>Tangible Personal</t>
  </si>
  <si>
    <t>Machinery</t>
  </si>
  <si>
    <t>Merchants'</t>
  </si>
  <si>
    <t>Public Service</t>
  </si>
  <si>
    <t>Year</t>
  </si>
  <si>
    <t>Property</t>
  </si>
  <si>
    <t>and Tools</t>
  </si>
  <si>
    <t>Corporations</t>
  </si>
  <si>
    <t>Taxable Property</t>
  </si>
  <si>
    <t>Assessed Values</t>
  </si>
  <si>
    <t>Levies Assessed</t>
  </si>
  <si>
    <t>Average Tax Rates per $100 of Assessed Value</t>
  </si>
  <si>
    <t>1. Average Tax Rate is the aggregate levy for all counties and cities divided by the aggregate assessed value for all counties and cities.</t>
  </si>
  <si>
    <t>Table 5.2</t>
  </si>
  <si>
    <t>Real Estate Fair Market Value (FMV), Fair Market Value (Taxable), and Local Levy by Locality - Tax Year 2009</t>
  </si>
  <si>
    <t>FMV Land</t>
  </si>
  <si>
    <t>FMV Taxable Land</t>
  </si>
  <si>
    <t>FMV Structures</t>
  </si>
  <si>
    <t>Total FMV</t>
  </si>
  <si>
    <t>Total Taxable FMV</t>
  </si>
  <si>
    <t>Local Levy</t>
  </si>
  <si>
    <t>Reporting Year</t>
  </si>
  <si>
    <t>2009 - 2010</t>
  </si>
  <si>
    <t>Table 5.2, continued</t>
  </si>
  <si>
    <t xml:space="preserve">Harrisonburg  </t>
  </si>
  <si>
    <t xml:space="preserve">Lexington  </t>
  </si>
  <si>
    <t xml:space="preserve">Manassas  </t>
  </si>
  <si>
    <t xml:space="preserve">Norton  </t>
  </si>
  <si>
    <t xml:space="preserve">Poquoson  </t>
  </si>
  <si>
    <t xml:space="preserve">Williamsburg  </t>
  </si>
  <si>
    <t>1. The data in this table are reported as certified by local Commissioners of the Revenue and Assessors.</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</si>
  <si>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</si>
  <si>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</si>
  <si>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</si>
  <si>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Table 5.3</t>
  </si>
  <si>
    <t>Comparison of Tax Exempt Value to Total Fair Market Value (FMV) of Real Estate by Locality - Tax Year 2009</t>
  </si>
  <si>
    <t>Taxes Lost</t>
  </si>
  <si>
    <t>Fair Market Value</t>
  </si>
  <si>
    <t>5. Some credits may be claimed against other taxes.  Amounts in table are for only individual and corporate income tax.</t>
  </si>
  <si>
    <t>Fair Market Value Tax Exempt Real Estate</t>
  </si>
  <si>
    <t>(Real Estate and</t>
  </si>
  <si>
    <t>Tax Exempt to</t>
  </si>
  <si>
    <t>Due to</t>
  </si>
  <si>
    <t>Government</t>
  </si>
  <si>
    <t>Non-Government</t>
  </si>
  <si>
    <t>Total Tax Exempt</t>
  </si>
  <si>
    <t>Tax Exempt)</t>
  </si>
  <si>
    <t>New Kent *</t>
  </si>
  <si>
    <t xml:space="preserve">Manassas Park  </t>
  </si>
  <si>
    <t>* Did not provide complete information on tax-exempt real estate.</t>
  </si>
  <si>
    <t>Table 5.4</t>
  </si>
  <si>
    <t>Tangible Personal Property, Machinery and Tools, Merchants' Capital, and Public Service Corporations</t>
  </si>
  <si>
    <t>Assessed Values and Levies by Locality - Tax Year 2009</t>
  </si>
  <si>
    <t>Tangible Personal Property</t>
  </si>
  <si>
    <t>Machinery and Tools</t>
  </si>
  <si>
    <t>Merchants' Capital</t>
  </si>
  <si>
    <t>Public Service Corporations</t>
  </si>
  <si>
    <t>Values</t>
  </si>
  <si>
    <t>Levies</t>
  </si>
  <si>
    <t>2. NAICS codes are self-reported and based on the primary business activity of the taxpayer.</t>
  </si>
  <si>
    <t>4. The estate tax is equal to the minimum amount of the federal credit for state death taxes allowable under the federal estate tax laws as of January 1, 1978.  The significant decrease in revenue generated from the Estate Tax from Fiscal Year 2008 to Fiscal Year 2009 is due to the fact that it no longer applies to the estates of those individuals who have died on or after July 1, 2007.  In general, estates owing the tax have nine months to file the a return.  Therefore, the last returns applicable to the Estate Tax were due on March 30, 2008.  However, revenue from this tax may continue to be generated by delinquent filers or returns filed on extension.</t>
  </si>
  <si>
    <t>Table 5.5</t>
  </si>
  <si>
    <t>Table 5.6</t>
  </si>
  <si>
    <t>2. As reported in these tables, revenues do not include the local sales tax or interest and penalties collected.</t>
  </si>
  <si>
    <t>3. Figures may not sum to totals because of rounding.</t>
  </si>
  <si>
    <t>4. In previous years' reports, the Railroad and Car line company taxes have been stated separately.  This year, they were combined as the Rolling Stock Tax.</t>
  </si>
  <si>
    <t>Brown v. Board of Education Scholarship Program Fund</t>
  </si>
  <si>
    <t>Virginia Caregivers Grant Fund</t>
  </si>
  <si>
    <t>4. Not all sales are subject to the retail sales tax.  Numerous sales are excluded or exempted.</t>
  </si>
  <si>
    <t>1. The Arlington County Circuit Court credited money to Arlington's account that should have gone to Falls Church's account in 2007.  Therefore, Arlington's collection total was overstated and Falls Church's total was understated in Fiscal Year 2007.  This was rectified in October 2007, consequently understating Arlington's collections and overstating Falls Church's collections in Fiscal Year 2008.</t>
  </si>
  <si>
    <t>Rolling Stock Tax</t>
  </si>
  <si>
    <t>1. A local license tax may be imposed on gross receipts under the Code of Virginia, Section 58.1-3706.</t>
  </si>
  <si>
    <t>2. Data are based on information provided by the local Commissioners of the Revenue and Assessors.</t>
  </si>
  <si>
    <t>3. Tangible personal property includes motor vehicles, watercraft, aircraft, farm animals and machinery, business property, household goods, etc.</t>
  </si>
  <si>
    <t>4. Some localities exempt certain of these categories from taxation.</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</si>
  <si>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</si>
  <si>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</si>
  <si>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</si>
  <si>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Directory</t>
  </si>
  <si>
    <t>Virginia Department of Taxation</t>
  </si>
  <si>
    <t xml:space="preserve">Main Street Centre        </t>
  </si>
  <si>
    <t xml:space="preserve">600 East Main Street                </t>
  </si>
  <si>
    <t>Richmond, VA 23219</t>
  </si>
  <si>
    <t>This and other economic and demographic data may be found</t>
  </si>
  <si>
    <t>on the University of Virginia's Weldon Cooper Center for</t>
  </si>
  <si>
    <t>Customer Service</t>
  </si>
  <si>
    <t>Public Service (CPS) website at</t>
  </si>
  <si>
    <t>3600 Centre</t>
  </si>
  <si>
    <t>http://www.virginia.edu/coopercenter/vastat, or contact Bill</t>
  </si>
  <si>
    <t>3610 West Broad Street</t>
  </si>
  <si>
    <t>Shobe at (434) 982-5376 or by e-mail at shobe@virginia.edu.</t>
  </si>
  <si>
    <t>Richmond, VA 23230</t>
  </si>
  <si>
    <t xml:space="preserve">This report prepared by the </t>
  </si>
  <si>
    <t>General Mailing Address</t>
  </si>
  <si>
    <t>Office of Tax Policy, Policy Development Division</t>
  </si>
  <si>
    <t>P.O. Box 1880</t>
  </si>
  <si>
    <t>Richmond, VA 23218-1880</t>
  </si>
  <si>
    <r>
      <t>Jamestown-Yorktown Fund</t>
    </r>
    <r>
      <rPr>
        <vertAlign val="superscript"/>
        <sz val="10"/>
        <color indexed="8"/>
        <rFont val="Arial"/>
        <family val="2"/>
      </rPr>
      <t>#</t>
    </r>
  </si>
  <si>
    <r>
      <t>^</t>
    </r>
    <r>
      <rPr>
        <sz val="10"/>
        <rFont val="Arial"/>
        <family val="2"/>
      </rPr>
      <t xml:space="preserve"> This organization was removed from the Tax Year 2007 return.  Amounts reported for Tax Years 2007 and 2008 represent contributions made on returns filed for prior years processed in 2008 and 2009.</t>
    </r>
  </si>
  <si>
    <r>
      <t>#</t>
    </r>
    <r>
      <rPr>
        <sz val="10"/>
        <rFont val="Arial"/>
        <family val="2"/>
      </rPr>
      <t xml:space="preserve"> These organizations were removed from the Tax Year 2008 return.  Amounts reported for Tax Year 2008 represents contributions made on returns filed for prior years processed in 2009.</t>
    </r>
  </si>
  <si>
    <t>Internet: http://www.tax.virginia.gov</t>
  </si>
  <si>
    <r>
      <t>Administration</t>
    </r>
    <r>
      <rPr>
        <sz val="11"/>
        <rFont val="Arial"/>
        <family val="2"/>
      </rPr>
      <t xml:space="preserve"> </t>
    </r>
  </si>
  <si>
    <t>VIRGINIA DEPARTMENT OF TAXATION</t>
  </si>
  <si>
    <t>ANNUAL REPORT</t>
  </si>
  <si>
    <t>FISCAL YEAR 2010</t>
  </si>
  <si>
    <t>Report of the Tax Commissioner</t>
  </si>
  <si>
    <t>to the Governor of the Commonwealth of Virginia</t>
  </si>
  <si>
    <t>The Honorable Robert F. McDonnell, Governor</t>
  </si>
  <si>
    <t>The Honorable Richard D. Brown, Secretary of Finance</t>
  </si>
  <si>
    <t>Craig M. Burns, Tax Commissioner</t>
  </si>
  <si>
    <t>*</t>
  </si>
  <si>
    <t>* The locality did not provide data for this Public Service Corporations.</t>
  </si>
  <si>
    <t>Other Funds Revenues</t>
  </si>
  <si>
    <t>Apple</t>
  </si>
  <si>
    <t>1. As reported in these tables, individual income tax includes individual income tax, individual estimated income tax, fiduciary income tax, and employer income tax withholding.</t>
  </si>
  <si>
    <t>Cotton</t>
  </si>
  <si>
    <t>Sheep</t>
  </si>
  <si>
    <t>Yr/Yr</t>
  </si>
  <si>
    <t>% Chg</t>
  </si>
  <si>
    <t>Net Revenue Collections After Refunds by Tax Subject</t>
  </si>
  <si>
    <t>Taxes Administered by the Department of Taxation</t>
  </si>
  <si>
    <t>Revenues</t>
  </si>
  <si>
    <t>General Fund (GF) Revenues</t>
  </si>
  <si>
    <t>Bank franchise (state share)</t>
  </si>
  <si>
    <t>Estate (inheritance, gift, and estate)</t>
  </si>
  <si>
    <t>Recordation and deeds of conveyance</t>
  </si>
  <si>
    <t>Suits, wills and administration</t>
  </si>
  <si>
    <t>State sales, use, and vending (GF part)</t>
  </si>
  <si>
    <t>Watercraft sales and use</t>
  </si>
  <si>
    <t>Total Department GF Revenues</t>
  </si>
  <si>
    <t>Aircraft sales and use</t>
  </si>
  <si>
    <t>Cigarette Tax</t>
  </si>
  <si>
    <t>State Sales and Use Tax (TTF part)</t>
  </si>
  <si>
    <t>Other Tobacco Products</t>
  </si>
  <si>
    <t>Egg excise</t>
  </si>
  <si>
    <t>Forest products</t>
  </si>
  <si>
    <t>Peanut excise</t>
  </si>
  <si>
    <t>Soybeans</t>
  </si>
  <si>
    <t>Tire tax</t>
  </si>
  <si>
    <t>Corporation Income</t>
  </si>
  <si>
    <t>Sales tax on fuel</t>
  </si>
  <si>
    <t>Other</t>
  </si>
  <si>
    <t>Corn excise</t>
  </si>
  <si>
    <t>Small grains tax</t>
  </si>
  <si>
    <t>Litter tax</t>
  </si>
  <si>
    <t>Soft drink excise</t>
  </si>
  <si>
    <t>Total Department Other Fund Revenues</t>
  </si>
  <si>
    <t>Aggregate (All Funds)</t>
  </si>
  <si>
    <t>Notes:</t>
  </si>
  <si>
    <t>Sales and Use Tax</t>
  </si>
  <si>
    <t>Individual Income Tax</t>
  </si>
  <si>
    <t xml:space="preserve">5. Source: The Commonwealth Accounting and Reporting System. </t>
  </si>
  <si>
    <t>FY 2009</t>
  </si>
  <si>
    <t xml:space="preserve">Corporation income </t>
  </si>
  <si>
    <t xml:space="preserve">Individual income </t>
  </si>
  <si>
    <t>FY 2010</t>
  </si>
  <si>
    <t>2010/2009</t>
  </si>
  <si>
    <t>Net Revenue Collections</t>
  </si>
  <si>
    <t>General Fund</t>
  </si>
  <si>
    <t>All Other Funds</t>
  </si>
  <si>
    <t>Total Commonwealth Collections</t>
  </si>
  <si>
    <t>Total Department Collections</t>
  </si>
  <si>
    <t>By Other Agencies</t>
  </si>
  <si>
    <t>Total from Other Agencies</t>
  </si>
  <si>
    <t>1. The Fiscal Year runs from July 1 through June 30.</t>
  </si>
  <si>
    <t>Department of Taxation General Fund Expenditures</t>
  </si>
  <si>
    <t>Budget Programs</t>
  </si>
  <si>
    <t>Expenditures</t>
  </si>
  <si>
    <t>Revenue Administrative Services</t>
  </si>
  <si>
    <t>Research Services</t>
  </si>
  <si>
    <t>Tax Value Assistance to Localities*</t>
  </si>
  <si>
    <t>Administrative and Support Services</t>
  </si>
  <si>
    <t>Total</t>
  </si>
  <si>
    <t>Cost per $100 of collections</t>
  </si>
  <si>
    <t>Note:</t>
  </si>
  <si>
    <t>* The Tax Department is custodian of the funds appropriated to the State Land Evaluation Advisory</t>
  </si>
  <si>
    <t>Council (SLEAC) and makes expenditures on behalf of SLEAC.  These expenditures are not included above.</t>
  </si>
  <si>
    <t>FY 2009 expenditures on behalf of SLEAC were $44,748.  FY 2010 expenditures were $166,651.</t>
  </si>
  <si>
    <t>Table 1.1</t>
  </si>
  <si>
    <t>Individual Income Tax Liability</t>
  </si>
  <si>
    <t>Taxable Year</t>
  </si>
  <si>
    <t>Amount</t>
  </si>
  <si>
    <t>1. Tax Liability is before any tax credits but after the spouse tax adjustment.</t>
  </si>
  <si>
    <t>Table 1.2</t>
  </si>
  <si>
    <t>Virginia Adjusted Gross Income, Total Exemptions, Total Deductions, Total Taxable Income, Total Tax Liability, and Average Tax Rates</t>
  </si>
  <si>
    <t>Taxable Year 2008</t>
  </si>
  <si>
    <t>Itemized</t>
  </si>
  <si>
    <t>Standard</t>
  </si>
  <si>
    <t>Average</t>
  </si>
  <si>
    <t>Adjusted Gross</t>
  </si>
  <si>
    <t>Total Adjusted</t>
  </si>
  <si>
    <t>Exemptions</t>
  </si>
  <si>
    <t>Deductions</t>
  </si>
  <si>
    <t xml:space="preserve">Deductions </t>
  </si>
  <si>
    <t>Total Taxable</t>
  </si>
  <si>
    <t>Total Tax</t>
  </si>
  <si>
    <t>Tax</t>
  </si>
  <si>
    <t>Income Classes</t>
  </si>
  <si>
    <t>Gross Income</t>
  </si>
  <si>
    <t>Claimed ($)</t>
  </si>
  <si>
    <t>Income</t>
  </si>
  <si>
    <t>Liability</t>
  </si>
  <si>
    <t>Rate</t>
  </si>
  <si>
    <t>to</t>
  </si>
  <si>
    <t>and</t>
  </si>
  <si>
    <t>Over</t>
  </si>
  <si>
    <t>1. The tax rate is 2% for taxable income of $3,000 or less; 3% for taxable income $3,001 to $5,000; 5% for income $5,001 to $17,000; and 5.75% for income over $17,000.</t>
  </si>
  <si>
    <t>2. Exemption and Deduction amounts for nonresidents include the full amount before the VA allocable portion is computed.</t>
  </si>
  <si>
    <t>3. Tax Liability is before any tax credits but after the spouse tax adjustment.</t>
  </si>
  <si>
    <t>4. Average tax rate is the total tax liability divided by the total taxable income.</t>
  </si>
  <si>
    <t>5. All revenue generated by the individual income tax is deposited to the General Fund.</t>
  </si>
  <si>
    <t>Table 1.3</t>
  </si>
  <si>
    <t>Number and Class of Returns by Virginia Adjusted Gross Income Class</t>
  </si>
  <si>
    <t>Married</t>
  </si>
  <si>
    <t>Single</t>
  </si>
  <si>
    <t>Joint</t>
  </si>
  <si>
    <t>Nonjoint</t>
  </si>
  <si>
    <t>Number of</t>
  </si>
  <si>
    <t>Returns</t>
  </si>
  <si>
    <t>Below</t>
  </si>
  <si>
    <t>Separate</t>
  </si>
  <si>
    <t>Total:</t>
  </si>
  <si>
    <t>Table 1.4</t>
  </si>
  <si>
    <t>Number and Class of Exemptions by Virginia Adjusted Gross Income Class</t>
  </si>
  <si>
    <t>Total Number</t>
  </si>
  <si>
    <t xml:space="preserve"> </t>
  </si>
  <si>
    <t>of Returns</t>
  </si>
  <si>
    <t>Personal</t>
  </si>
  <si>
    <t>Dependent</t>
  </si>
  <si>
    <t>Age</t>
  </si>
  <si>
    <t>Blindness</t>
  </si>
  <si>
    <t>of Exemptions</t>
  </si>
  <si>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</si>
  <si>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</si>
  <si>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</si>
  <si>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</si>
  <si>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</si>
  <si>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</si>
  <si>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</si>
  <si>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</si>
  <si>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</si>
  <si>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</si>
  <si>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</si>
  <si>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</si>
  <si>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</si>
  <si>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County</t>
  </si>
  <si>
    <t>$0 to $4,999</t>
  </si>
  <si>
    <t>$9,999</t>
  </si>
  <si>
    <t>$14,999</t>
  </si>
  <si>
    <t>$19,999</t>
  </si>
  <si>
    <t>$24,999</t>
  </si>
  <si>
    <t>$29,999</t>
  </si>
  <si>
    <t>$39,999</t>
  </si>
  <si>
    <t>$49,999</t>
  </si>
  <si>
    <t>$74,999</t>
  </si>
  <si>
    <t>$99,999</t>
  </si>
  <si>
    <t>and Over</t>
  </si>
  <si>
    <t>Accomack</t>
  </si>
  <si>
    <t>Albemarle</t>
  </si>
  <si>
    <t>Alleghany</t>
  </si>
  <si>
    <t>Amelia</t>
  </si>
  <si>
    <t>Amherst</t>
  </si>
  <si>
    <t>Appomattox</t>
  </si>
  <si>
    <t>Arlington</t>
  </si>
  <si>
    <t>Augusta</t>
  </si>
  <si>
    <t>Bath</t>
  </si>
  <si>
    <t>Bedford</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</si>
  <si>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</si>
  <si>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</si>
  <si>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</si>
  <si>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</si>
  <si>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</si>
  <si>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</si>
  <si>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</si>
  <si>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</si>
  <si>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</si>
  <si>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</si>
  <si>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</si>
  <si>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</si>
  <si>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</si>
  <si>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</si>
  <si>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</si>
  <si>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</si>
  <si>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</si>
  <si>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</si>
  <si>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</si>
  <si>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</si>
  <si>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Table 1.5, continued</t>
  </si>
  <si>
    <t>Floyd</t>
  </si>
  <si>
    <t>Fluvanna</t>
  </si>
  <si>
    <t>Franklin</t>
  </si>
  <si>
    <t>Frederick</t>
  </si>
  <si>
    <t>Giles</t>
  </si>
  <si>
    <t>Gloucester</t>
  </si>
  <si>
    <t>Goochland</t>
  </si>
  <si>
    <t>Grayson</t>
  </si>
  <si>
    <t>Greene</t>
  </si>
  <si>
    <t>Greensville</t>
  </si>
  <si>
    <t>Halifax</t>
  </si>
  <si>
    <t>Hanover</t>
  </si>
  <si>
    <t>Henrico</t>
  </si>
  <si>
    <t>Henry</t>
  </si>
  <si>
    <t>Highland</t>
  </si>
  <si>
    <t>Isle of Wight</t>
  </si>
  <si>
    <t>James City</t>
  </si>
  <si>
    <t>King and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</si>
  <si>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</si>
  <si>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</si>
  <si>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</si>
  <si>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</si>
  <si>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</si>
  <si>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</si>
  <si>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</si>
  <si>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</si>
  <si>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</si>
  <si>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</si>
  <si>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</si>
  <si>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</si>
  <si>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</si>
  <si>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</si>
  <si>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</si>
  <si>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</si>
  <si>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</si>
  <si>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</si>
  <si>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</si>
  <si>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</si>
  <si>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</si>
  <si>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</si>
  <si>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</si>
  <si>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</si>
  <si>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</si>
  <si>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</si>
  <si>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</si>
  <si>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</si>
  <si>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</si>
  <si>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</si>
  <si>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</si>
  <si>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</si>
  <si>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</si>
  <si>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</si>
  <si>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</si>
  <si>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</si>
  <si>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</si>
  <si>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</si>
  <si>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</si>
  <si>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</si>
  <si>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</si>
  <si>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</si>
  <si>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</si>
  <si>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</si>
  <si>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</si>
  <si>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</si>
  <si>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</si>
  <si>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Total Counties</t>
  </si>
  <si>
    <t>City</t>
  </si>
  <si>
    <t>Alexandria</t>
  </si>
  <si>
    <t>Bristol</t>
  </si>
  <si>
    <t>Buena Vista</t>
  </si>
  <si>
    <t>Charlottesville</t>
  </si>
  <si>
    <t>Chesapeake</t>
  </si>
  <si>
    <t>Colonial Heights</t>
  </si>
  <si>
    <t>Covington</t>
  </si>
  <si>
    <t>Danville</t>
  </si>
  <si>
    <t>Emporia</t>
  </si>
  <si>
    <t>Falls Church</t>
  </si>
  <si>
    <t xml:space="preserve">Franklin </t>
  </si>
  <si>
    <t>Fredericksburg</t>
  </si>
  <si>
    <t>Galax</t>
  </si>
  <si>
    <t>Hampton</t>
  </si>
  <si>
    <t>Harrisonburg</t>
  </si>
  <si>
    <t>Hopewell</t>
  </si>
  <si>
    <t>Lexington</t>
  </si>
  <si>
    <t>Lynchburg</t>
  </si>
  <si>
    <t>Table 3.1</t>
  </si>
  <si>
    <t>Returns Processed During Fiscal Year 2010</t>
  </si>
  <si>
    <t>Code Section(s)</t>
  </si>
  <si>
    <t>Credit</t>
  </si>
  <si>
    <t>Year Enacted</t>
  </si>
  <si>
    <t>Credit Claimed Against</t>
  </si>
  <si>
    <t>Number of Returns</t>
  </si>
  <si>
    <t>§§ 58.1-439.18 et seq.</t>
  </si>
  <si>
    <t>1981 (effective July 1, 1981)</t>
  </si>
  <si>
    <t>Individual and Corporate</t>
  </si>
  <si>
    <t>§ 59.1-280</t>
  </si>
  <si>
    <t xml:space="preserve">Enterprise Zone Business Tax Credit  </t>
  </si>
  <si>
    <t>Income Tax Credits</t>
  </si>
  <si>
    <t>2. If a return was amended during the fiscal year, only the additional credit amount (or reduction) is included.</t>
  </si>
  <si>
    <t>3. The amount shown for the Coalfields Employment Enhancement Tax Credit includes the amount refunded to taxpayers as well as that deposited with the Coalfields Economic Development Authority.</t>
  </si>
  <si>
    <t xml:space="preserve">4. A refundable tax credit is one which is not limited by the amount of the taxpayer's tax liability.  </t>
  </si>
  <si>
    <t xml:space="preserve">* Data for this credit is not available for release because fewer than four returns claiming the credit were processed in FY 2010.  </t>
  </si>
  <si>
    <t>1. Number of returns and amounts are for income tax returns processed during FY 2010, regardless of the taxable year.  In some cases, returns for multiple taxable years were processed during the fiscal year.  The total for each return may include carryovers from prior years.</t>
  </si>
  <si>
    <t>1982 (effective July 1, 1982)</t>
  </si>
  <si>
    <t>§§ 58.1-334 &amp; 58.1-432</t>
  </si>
  <si>
    <t xml:space="preserve">Conservation Tillage Equipment Credit  </t>
  </si>
  <si>
    <t>1985 (effective 1985)</t>
  </si>
  <si>
    <t>§ 58.1-435</t>
  </si>
  <si>
    <t xml:space="preserve">Low-Income Housing Credit  </t>
  </si>
  <si>
    <t>1989 (effective 1990)</t>
  </si>
  <si>
    <t>§§ 58.1-337 &amp; 58.1-436</t>
  </si>
  <si>
    <t xml:space="preserve">Advanced Technology Pesticide and Fertilizer Application Equipment Credit  </t>
  </si>
  <si>
    <t>1990 (effective 1990)</t>
  </si>
  <si>
    <t>§ 58.1-438.1</t>
  </si>
  <si>
    <t>Tax Credit for Vehicle Emissions Testing Equipment and Clean-Fuel Vehicles and Certain Refueling Property</t>
  </si>
  <si>
    <t>1993 (effective 1993)</t>
  </si>
  <si>
    <t>§ 58.1-439</t>
  </si>
  <si>
    <t xml:space="preserve">Major Business Facility Job Tax Credit  </t>
  </si>
  <si>
    <t>1994 (effective 1995)</t>
  </si>
  <si>
    <t>§ 58.1-439.2</t>
  </si>
  <si>
    <t xml:space="preserve">Coalfield Employment Enhancement Tax Credit (Refundable) </t>
  </si>
  <si>
    <t>1995 (effective 1996)</t>
  </si>
  <si>
    <t>§ 58.1-439.1</t>
  </si>
  <si>
    <t>Clean Fuel Vehicle and Advanced Cellulosic Biofuels Job Creation Tax Credit</t>
  </si>
  <si>
    <t>§ 59.1-280.1</t>
  </si>
  <si>
    <t>Enterprise Zone Real Property Investment Tax Credit (Refundable)</t>
  </si>
  <si>
    <t>1995 (effective July 1, 1995)</t>
  </si>
  <si>
    <t>§ 58.1-339.2</t>
  </si>
  <si>
    <t>1996 (effective 1997)</t>
  </si>
  <si>
    <t>§ 58.1-439.4</t>
  </si>
  <si>
    <t>Day-Care Facility Investment Credit</t>
  </si>
  <si>
    <t>§§ 58.1-339.3 &amp; 58.1-439.5</t>
  </si>
  <si>
    <t xml:space="preserve">Agricultural Best Management Practices Tax Credit </t>
  </si>
  <si>
    <t>1996 (effective 1998)</t>
  </si>
  <si>
    <t>§ 58.1-439.6</t>
  </si>
  <si>
    <t xml:space="preserve">Worker Retraining Tax Credit  </t>
  </si>
  <si>
    <t>1997 (effective 1999)</t>
  </si>
  <si>
    <t>§ 58.1-439.7</t>
  </si>
  <si>
    <t xml:space="preserve">Recyclable Materials Processing Equipment Credit </t>
  </si>
  <si>
    <t>1998 (effective 1999)</t>
  </si>
  <si>
    <t>§ 58.1-332.1</t>
  </si>
  <si>
    <t>Foreign Tax Credit</t>
  </si>
  <si>
    <t>1998 (effective 1998)</t>
  </si>
  <si>
    <t>Individual Only</t>
  </si>
  <si>
    <t>§ 58.1-339.4</t>
  </si>
  <si>
    <t>Qualified Equity and Subordinated Debt Investments Tax Credit</t>
  </si>
  <si>
    <t>§ 58.1-439.10</t>
  </si>
  <si>
    <t xml:space="preserve">Waste Motor Oil Burning Equipment Credit  </t>
  </si>
  <si>
    <t>§ 58.1-439.9</t>
  </si>
  <si>
    <t>Tax Credit for Certain Employers Hiring Recipients of Temporary Assistance to Needy Families (TANF)</t>
  </si>
  <si>
    <t>§ 58.1-512</t>
  </si>
  <si>
    <t>Land Preservation Tax Credit</t>
  </si>
  <si>
    <t>1999 (effective 2000)</t>
  </si>
  <si>
    <t>§ 58.1-339.6</t>
  </si>
  <si>
    <t>Political Candidates Contribution Tax Credit</t>
  </si>
  <si>
    <t>§ 58.1-339.7</t>
  </si>
  <si>
    <t>Livable Home Tax Credit</t>
  </si>
  <si>
    <t>§ 58.1-433.1</t>
  </si>
  <si>
    <t xml:space="preserve">Virginia Coal Employment and Production Incentive Tax Credit </t>
  </si>
  <si>
    <t>1999 (effective 2001)</t>
  </si>
  <si>
    <t>Corporate Only</t>
  </si>
  <si>
    <t>§ 58.1-339.8</t>
  </si>
  <si>
    <t>Low-Income Taxpayer Credit</t>
  </si>
  <si>
    <t>2000 (effective 2000)</t>
  </si>
  <si>
    <t>§§ 58.1-339.10 &amp; 58.1-439.12</t>
  </si>
  <si>
    <t xml:space="preserve">Riparian Forest Buffer Protection for Waterways Tax Credit  </t>
  </si>
  <si>
    <t>§ 58.1-339.9</t>
  </si>
  <si>
    <t xml:space="preserve">Rent Reductions Tax Credit  </t>
  </si>
  <si>
    <t>§ 58.1-339.11</t>
  </si>
  <si>
    <t>Long-term Care Insurance Tax Credit</t>
  </si>
  <si>
    <t>2006 (effective 2006)</t>
  </si>
  <si>
    <t>§ 58.1-439.12:02</t>
  </si>
  <si>
    <t>Biodiesel and Green Diesel Fuels Producers Tax Credit</t>
  </si>
  <si>
    <t>2008 (effective 2008)</t>
  </si>
  <si>
    <t>Manassas</t>
  </si>
  <si>
    <t>Manassas Park</t>
  </si>
  <si>
    <t>Martinsville</t>
  </si>
  <si>
    <t>Newport News</t>
  </si>
  <si>
    <t>Norfolk</t>
  </si>
  <si>
    <t>Norton</t>
  </si>
  <si>
    <t>Petersburg</t>
  </si>
  <si>
    <t>Poquoson</t>
  </si>
  <si>
    <t>Portsmouth</t>
  </si>
  <si>
    <t>Radford</t>
  </si>
  <si>
    <t xml:space="preserve">Roanoke </t>
  </si>
  <si>
    <t>Salem</t>
  </si>
  <si>
    <t>Staunton</t>
  </si>
  <si>
    <t>Suffolk</t>
  </si>
  <si>
    <t>Virginia Beach</t>
  </si>
  <si>
    <t>Waynesboro</t>
  </si>
  <si>
    <t>Williamsburg</t>
  </si>
  <si>
    <t>Winchester</t>
  </si>
  <si>
    <t>Total Cities</t>
  </si>
  <si>
    <t>Aggregate</t>
  </si>
  <si>
    <t>* Returns not assigned to a locality are generally nonresident returns.  In these cases, the taxpayer did not report a locality in which the Virginia portion of income was earned.</t>
  </si>
  <si>
    <t>Table 1.6</t>
  </si>
  <si>
    <t>Total Exemptions, Total Deductions, and Number of Returns by Filing Status/Locality</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</si>
  <si>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</si>
  <si>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</si>
  <si>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</si>
  <si>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</si>
  <si>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</si>
  <si>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</si>
  <si>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</si>
  <si>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</si>
  <si>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</si>
  <si>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</si>
  <si>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</si>
  <si>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</si>
  <si>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</si>
  <si>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</si>
  <si>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</si>
  <si>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</si>
  <si>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</si>
  <si>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</si>
  <si>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1. Totals in Table 1.7 may not agree with totals in previous tables due to minor variations in tabulations.</t>
  </si>
  <si>
    <r>
      <t>Unassigned</t>
    </r>
    <r>
      <rPr>
        <sz val="10"/>
        <rFont val="Arial"/>
        <family val="2"/>
      </rPr>
      <t>*</t>
    </r>
  </si>
  <si>
    <t>Table 1.8</t>
  </si>
  <si>
    <t>Set-Off Debt Transferred to Agencies by Taxable Year</t>
  </si>
  <si>
    <t>Type of Participants</t>
  </si>
  <si>
    <t>Payments</t>
  </si>
  <si>
    <t>State Agencies</t>
  </si>
  <si>
    <t>Circuit Courts</t>
  </si>
  <si>
    <t>District Courts</t>
  </si>
  <si>
    <t>Juvenile and Domestic Courts</t>
  </si>
  <si>
    <t>Combined Courts</t>
  </si>
  <si>
    <t>Counties</t>
  </si>
  <si>
    <t>Cities</t>
  </si>
  <si>
    <t>Towns</t>
  </si>
  <si>
    <t>Social Services</t>
  </si>
  <si>
    <t>TOTAL</t>
  </si>
  <si>
    <t>1. Set-Off Debt is a program that sets-off an overpayment amount on a taxpayer's return against accounts receivable due to an agency of the Commonwealth.</t>
  </si>
  <si>
    <t>Table 1.9</t>
  </si>
  <si>
    <t>Refund Match Totals</t>
  </si>
  <si>
    <t>Tax Year</t>
  </si>
  <si>
    <t>Table 1.10</t>
  </si>
  <si>
    <t>Voluntary Contributions by Taxable Year</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</si>
  <si>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</si>
  <si>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</si>
  <si>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</si>
  <si>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</si>
  <si>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</si>
  <si>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</si>
  <si>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</si>
  <si>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</si>
  <si>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</si>
  <si>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United States Olympic Committee</t>
  </si>
  <si>
    <t>Community Policing Fund</t>
  </si>
  <si>
    <t>Virginia Arts Foundation</t>
  </si>
  <si>
    <t>Chesapeake Bay Restoration</t>
  </si>
  <si>
    <t>Historic Resources Fund</t>
  </si>
  <si>
    <t>Uninsured Medical Fund</t>
  </si>
  <si>
    <t>Children of America Finding Hope</t>
  </si>
  <si>
    <t>Public School Foundations</t>
  </si>
  <si>
    <t>Home Energy Assistance</t>
  </si>
  <si>
    <t>National D-Day Memorial</t>
  </si>
  <si>
    <t>Spay and Neuter Fund</t>
  </si>
  <si>
    <t>Tuition Assistance Grant Fund</t>
  </si>
  <si>
    <t>Virginia Commission for the Arts^</t>
  </si>
  <si>
    <t>Virginia Federation of Humane Societies</t>
  </si>
  <si>
    <t>Cancer Centers</t>
  </si>
  <si>
    <t>Martin Luther King, Jr. Living History Public Policy Center Fund</t>
  </si>
  <si>
    <t>Virginia Military Family Relief Fund</t>
  </si>
  <si>
    <t>1. Taxpayers may make voluntary contributions to qualifying organizations from their tax refunds or, for some organizations, tax payments.  If the contribution exceeds an expected refund, it increases the amount of the tax payment.</t>
  </si>
  <si>
    <r>
      <t>Virginia Office of Commonwealth Preparedness</t>
    </r>
    <r>
      <rPr>
        <vertAlign val="superscript"/>
        <sz val="10"/>
        <color indexed="8"/>
        <rFont val="Arial"/>
        <family val="2"/>
      </rPr>
      <t>#</t>
    </r>
  </si>
  <si>
    <t>1. Refund Match is a program that automatically matches an overpayment amount on a taxpayer's return to any outstanding tax due amount the taxpayer has with the Department of Taxation, with the exception of fiduciary and estate tax accounts.</t>
  </si>
  <si>
    <t>2. Contributions are reported by processing done in a calendar year.  For example, contributions reported for Taxable Year 2006 are from all returns processed in calendar year 2007.  The majority of returns processed in 2007 are for TY 2006; however, some returns from previous years are included.</t>
  </si>
  <si>
    <t>* Contributions are voluntary and are limited to one per person (filing a separate return) or two check-offs for a married couple filing together. Section 58.1-344.3 B.3 of the Code of Virginia sets the limit at $25 per individual and at $25 for each spouse on a joint return.</t>
  </si>
  <si>
    <t>Table 2.1</t>
  </si>
  <si>
    <t>Corporate Income Tax Revenue</t>
  </si>
  <si>
    <t>Fiscal Year</t>
  </si>
  <si>
    <t>1. Revenue represents net tax collections by fiscal year.</t>
  </si>
  <si>
    <t>2. Source: The Commonwealth Accounting and Reporting System.</t>
  </si>
  <si>
    <t>Table 2.2</t>
  </si>
  <si>
    <t>Number of Corporate Returns, Taxable Income, and Tax Liability</t>
  </si>
  <si>
    <t>Based on corporate tax returns filed for Taxable Year 2008*</t>
  </si>
  <si>
    <t>Reported Taxable Income</t>
  </si>
  <si>
    <t>Number of Corporate Returns</t>
  </si>
  <si>
    <t>Percent of</t>
  </si>
  <si>
    <t>Taxable</t>
  </si>
  <si>
    <t xml:space="preserve">Tax </t>
  </si>
  <si>
    <t>From Virginia Sources</t>
  </si>
  <si>
    <t>Form 500</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</si>
  <si>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</si>
  <si>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</si>
  <si>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</si>
  <si>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</si>
  <si>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</si>
  <si>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</si>
  <si>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</si>
  <si>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</si>
  <si>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</si>
  <si>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</si>
  <si>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</si>
  <si>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</si>
  <si>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</si>
  <si>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 xml:space="preserve">1. The tax rate is 6% of the corporation's Virginia taxable income, except in the case of certain energy suppliers </t>
  </si>
  <si>
    <t xml:space="preserve">    and telecommunication companies who are subject to a Minimum Tax.</t>
  </si>
  <si>
    <t>2. Tax Assessed shown is before any credits.</t>
  </si>
  <si>
    <t>3. Some columns may not match totals due to rounding.</t>
  </si>
  <si>
    <t>* This table is not comparable to equivalent tables in annual reports prior to FY 2008.  Returns are selected for inclusion on this table if the tax reporting period on the return began in 2006.  Reports prior to FY 2006 selected returns based on the state fiscal year in which they were received.</t>
  </si>
  <si>
    <t>State Forests Fund</t>
  </si>
  <si>
    <t>Table of Contents</t>
  </si>
  <si>
    <t xml:space="preserve">Net Revenue Collections and Expenditures                                                                </t>
  </si>
  <si>
    <t>Net Revenue Collections and Department of Taxation Expenditures ………………………………………………...……………………....………………….…………………………..……………………………..</t>
  </si>
  <si>
    <t>Net Revenue Collections After Refunds by Tax Subject ……………………………………...……………………....………………….…………………………..……………………………..</t>
  </si>
  <si>
    <t xml:space="preserve">Individual Income Tax Liability ……………………………………...……………………....………………….……………………………………………………………………….…………………..……………………………..                                                        </t>
  </si>
  <si>
    <t xml:space="preserve">Virginia Adjusted Gross Income, Total Exemptions, Total Taxable Income, Total Tax Liability, and Total Deductions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</si>
  <si>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</si>
  <si>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</si>
  <si>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</si>
  <si>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Exemptions, Total Deductions, and Number of Returns by Filing Status/Locality ……………………………………...……………………....………………….……………………………………………………………………….…………………..……………………………..                                                     </t>
  </si>
  <si>
    <t xml:space="preserve">Total Net Taxable Income, Amount Taxed at Each Tax Rate, Total Income Tax Liability by Locality ……………………………………...……………………....………………….……………………………………………………………………….…………………..……………………………..                                         </t>
  </si>
  <si>
    <t xml:space="preserve">Set-Off Debt Transferred to Agencies ……………………………………...……………………....………………….……………………………………………………………………….…………………..……………………………..                                                                           </t>
  </si>
  <si>
    <t xml:space="preserve">Refund Match Totals ……………………………………...……………………....………………….……………………………………………………………………….…………………..……………………………..                                                                                   </t>
  </si>
  <si>
    <t>1.10</t>
  </si>
  <si>
    <t xml:space="preserve">Voluntary Contributions by Taxable Year ……………………………………...……………………....………………….……………………………………………………………………….…………………..……………………………..                                                                                     </t>
  </si>
  <si>
    <t>Corporate Income Tax</t>
  </si>
  <si>
    <t xml:space="preserve">Corporate Income Tax Revenue ……………………………………...……………………....………………….……………………………………………………………………….…………………..……………………………..                 </t>
  </si>
  <si>
    <t xml:space="preserve">Number of Corporate Returns, Taxable Income, and Tax Liability ……………………………………...……………………....………………….……………………………………………………………………….…………………..……………………………..                 </t>
  </si>
  <si>
    <t>Individual and Corporate Income Tax Credits</t>
  </si>
  <si>
    <t xml:space="preserve">Fiscal Year Individual and Corporate Income Tax Credits ……………………………………...……………………....………………….……………………………………………………………………….…………………..……………………………..     </t>
  </si>
  <si>
    <t xml:space="preserve">State and Local Retail Sales and Use Tax Net Revenue Collections ……………………………………...……………………....………………….……………………………………………………………………….…………………..……………………………..                 </t>
  </si>
  <si>
    <t>4.2</t>
  </si>
  <si>
    <t xml:space="preserve">Annual Taxable Sales by Category for the Commonwealth of Virginia by Calendar Year ……………………………………...……………………………………………...………                                            </t>
  </si>
  <si>
    <t>4.3</t>
  </si>
  <si>
    <t xml:space="preserve">Sales Tax Distribution by Locality ……………………………………...……………………....………………….……………………………………………………………………….…………………..……………………………..                 </t>
  </si>
  <si>
    <t>4.4</t>
  </si>
  <si>
    <t xml:space="preserve">Virginia Motor Fuel Sales Tax Revenue Collections by Locality ……………………………………...……………………....………………….……………………………………………………………………….…………………..……………………………..                 </t>
  </si>
  <si>
    <t>Other State Taxes</t>
  </si>
  <si>
    <t xml:space="preserve">Other Taxes Net Revenue Collections - General Fund ……………………………………...……………………....………………….……………………………………………………………………….…………………..……………………………..                 </t>
  </si>
  <si>
    <t xml:space="preserve">Other Taxes Net Revenue Collections - Special Funds ……………………………………...……………………....………………….……………………………………………………………………….…………………..……………………………..                 </t>
  </si>
  <si>
    <t>5.3</t>
  </si>
  <si>
    <t xml:space="preserve">Bank Franchise Tax Assessment Statement ……………………………………...……………………....………………….……………………………………………………………………….…………………..……………………………..                                                                         </t>
  </si>
  <si>
    <t>5.4</t>
  </si>
  <si>
    <t xml:space="preserve">Bank Franchise Tax Net Revenue Collections ……………………………………...……………………....………………….……………………………………………………………………….…………………..……………………………..                 </t>
  </si>
  <si>
    <t>5.5</t>
  </si>
  <si>
    <t xml:space="preserve">Recordation Tax and Deeds of Conveyance Revenue Collections by Locality ……………………………………...……………………....………………….……………………………………………………………………….…………………..……………………………..                 </t>
  </si>
  <si>
    <t>5.6</t>
  </si>
  <si>
    <t xml:space="preserve">Communications Sales Tax Distributions ……………………………………...……………………....………………….……………………………………………………………………….…………………..……………………………..                                                                   </t>
  </si>
  <si>
    <t>Local Property Taxes</t>
  </si>
  <si>
    <t xml:space="preserve">Assessed Values, Levies Assessed, and Average Tax Rates ……………………………………...……………………....………………….……………………………………………………………………….…………………..……………………………..                                                                   </t>
  </si>
  <si>
    <t xml:space="preserve">Real Estate Fair Market Value (FMV), Fair Market Value (Taxable), Local Levy by Locality ……………………………………...……………………....………………….……………………………………………………………………….…………………..……………………………..                                        </t>
  </si>
  <si>
    <t xml:space="preserve">Comparison of Tax Exempt Value to Total Fair Market Value (FMV) of Real Estate by Locality ……………………………………...……………………....………………….……………………………………………………………………….…………………..……………………………..                                          </t>
  </si>
  <si>
    <t xml:space="preserve">Tangible Personal Property, Machinery and Tools, Merchants' Capital, and Public Service Corporations by Locality ……………………………………...……………………....………………….……………………………………………………………………….…………………..……………………………..                             </t>
  </si>
  <si>
    <t>Capital</t>
  </si>
  <si>
    <t xml:space="preserve">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May 1, 2002, a ten dollar fee was imposed on deeds and certificates of satisfaction.  Effective May 7, 2010, the ten dollar fee on deeds and certificates of satisfaction and deeds of trust was increased to twenty dollars.  The figures stated above are net of refunds. </t>
  </si>
  <si>
    <t>By the Commonwealth of Virginia*</t>
  </si>
  <si>
    <t>By the Department of Taxation**</t>
  </si>
  <si>
    <t>** Includes all taxes administered by the Department of Taxation.</t>
  </si>
  <si>
    <t>* Source: Commonwealth Accounting and Reporting System, Net Revenue Fund Report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</si>
</sst>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0.0"/>
    <numFmt numFmtId="171" formatCode="0.0000%"/>
    <numFmt numFmtId="172" formatCode="0.000"/>
    <numFmt numFmtId="173" formatCode="&quot;$&quot;#,##0.0000"/>
    <numFmt numFmtId="174" formatCode="&quot;$&quot;#,##0.0"/>
    <numFmt numFmtId="175" formatCode="#,##0.0_);\(#,##0.0\)"/>
    <numFmt numFmtId="176" formatCode="[$$-409]#,##0_);\([$$-409]#,##0\)"/>
    <numFmt numFmtId="177" formatCode="#,##0.;\-#,##0;0"/>
    <numFmt numFmtId="178" formatCode="0.00\ %"/>
    <numFmt numFmtId="179" formatCode="General_)"/>
    <numFmt numFmtId="180" formatCode="&quot;$&quot;#,##0.000000"/>
    <numFmt numFmtId="181" formatCode="\$#,##0"/>
    <numFmt numFmtId="182" formatCode="\$#,##0.0"/>
    <numFmt numFmtId="183" formatCode="\$#,##0.0_);\(\$#,##0.0\)"/>
  </numFmts>
  <fonts count="104">
    <font>
      <sz val="10"/>
      <name val="Arial"/>
      <family val="0"/>
    </font>
    <font>
      <sz val="11"/>
      <color indexed="8"/>
      <name val="Calibri"/>
      <family val="2"/>
    </font>
    <font>
      <sz val="12"/>
      <name val="Arial"/>
      <family val="2"/>
    </font>
    <font>
      <b/>
      <u val="single"/>
      <sz val="14"/>
      <name val="Arial"/>
      <family val="2"/>
    </font>
    <font>
      <sz val="12"/>
      <name val="COUR"/>
      <family val="0"/>
    </font>
    <font>
      <b/>
      <sz val="12"/>
      <name val="Arial"/>
      <family val="2"/>
    </font>
    <font>
      <b/>
      <sz val="12"/>
      <color indexed="8"/>
      <name val="Arial"/>
      <family val="2"/>
    </font>
    <font>
      <sz val="12"/>
      <color indexed="8"/>
      <name val="Arial"/>
      <family val="2"/>
    </font>
    <font>
      <sz val="8"/>
      <name val="Arial"/>
      <family val="2"/>
    </font>
    <font>
      <sz val="10"/>
      <name val="COUR"/>
      <family val="0"/>
    </font>
    <font>
      <b/>
      <u val="single"/>
      <sz val="12"/>
      <name val="Arial"/>
      <family val="2"/>
    </font>
    <font>
      <b/>
      <sz val="10"/>
      <color indexed="8"/>
      <name val="Arial"/>
      <family val="2"/>
    </font>
    <font>
      <b/>
      <sz val="10"/>
      <name val="Arial"/>
      <family val="2"/>
    </font>
    <font>
      <sz val="10"/>
      <color indexed="8"/>
      <name val="Arial"/>
      <family val="2"/>
    </font>
    <font>
      <b/>
      <sz val="14"/>
      <name val="Arial"/>
      <family val="2"/>
    </font>
    <font>
      <sz val="10"/>
      <name val="Arial "/>
      <family val="0"/>
    </font>
    <font>
      <sz val="11"/>
      <name val="Arial"/>
      <family val="2"/>
    </font>
    <font>
      <sz val="9"/>
      <name val="Arial"/>
      <family val="2"/>
    </font>
    <font>
      <b/>
      <sz val="9"/>
      <name val="Arial"/>
      <family val="2"/>
    </font>
    <font>
      <sz val="14"/>
      <name val="Arial"/>
      <family val="2"/>
    </font>
    <font>
      <sz val="9"/>
      <name val="Bookman Old Style"/>
      <family val="1"/>
    </font>
    <font>
      <sz val="10"/>
      <name val="Bookman Old Style"/>
      <family val="1"/>
    </font>
    <font>
      <vertAlign val="superscript"/>
      <sz val="10"/>
      <color indexed="8"/>
      <name val="Arial"/>
      <family val="2"/>
    </font>
    <font>
      <vertAlign val="superscript"/>
      <sz val="10"/>
      <name val="Arial"/>
      <family val="2"/>
    </font>
    <font>
      <b/>
      <vertAlign val="superscript"/>
      <sz val="10"/>
      <name val="Arial"/>
      <family val="2"/>
    </font>
    <font>
      <b/>
      <u val="single"/>
      <sz val="10"/>
      <name val="Arial"/>
      <family val="2"/>
    </font>
    <font>
      <sz val="12"/>
      <color indexed="9"/>
      <name val="Arial"/>
      <family val="2"/>
    </font>
    <font>
      <sz val="9"/>
      <color indexed="10"/>
      <name val="Arial"/>
      <family val="2"/>
    </font>
    <font>
      <b/>
      <sz val="11"/>
      <name val="Arial"/>
      <family val="2"/>
    </font>
    <font>
      <b/>
      <sz val="12"/>
      <name val="Arial "/>
      <family val="0"/>
    </font>
    <font>
      <b/>
      <sz val="10"/>
      <name val="Arial "/>
      <family val="0"/>
    </font>
    <font>
      <i/>
      <sz val="10"/>
      <name val="Arial "/>
      <family val="0"/>
    </font>
    <font>
      <b/>
      <sz val="8"/>
      <name val="Arial"/>
      <family val="2"/>
    </font>
    <font>
      <sz val="12"/>
      <name val="Times New Roman"/>
      <family val="1"/>
    </font>
    <font>
      <u val="single"/>
      <sz val="9"/>
      <name val="Arial"/>
      <family val="2"/>
    </font>
    <font>
      <sz val="10"/>
      <color indexed="9"/>
      <name val="Arial"/>
      <family val="2"/>
    </font>
    <font>
      <b/>
      <sz val="10"/>
      <name val="COUR"/>
      <family val="0"/>
    </font>
    <font>
      <sz val="10"/>
      <name val="Courier"/>
      <family val="3"/>
    </font>
    <font>
      <sz val="8"/>
      <name val="Courier"/>
      <family val="3"/>
    </font>
    <font>
      <sz val="8"/>
      <name val="Arial "/>
      <family val="0"/>
    </font>
    <font>
      <b/>
      <sz val="10"/>
      <color indexed="12"/>
      <name val="Arial"/>
      <family val="2"/>
    </font>
    <font>
      <b/>
      <u val="single"/>
      <sz val="9"/>
      <name val="Arial"/>
      <family val="2"/>
    </font>
    <font>
      <u val="single"/>
      <sz val="11"/>
      <name val="Arial"/>
      <family val="2"/>
    </font>
    <font>
      <b/>
      <sz val="16"/>
      <name val="Arial"/>
      <family val="2"/>
    </font>
    <font>
      <sz val="16"/>
      <name val="Arial"/>
      <family val="2"/>
    </font>
    <font>
      <b/>
      <sz val="12"/>
      <color indexed="9"/>
      <name val="Arial"/>
      <family val="2"/>
    </font>
    <font>
      <sz val="12"/>
      <color indexed="9"/>
      <name val="COUR"/>
      <family val="0"/>
    </font>
    <font>
      <sz val="10.5"/>
      <color indexed="8"/>
      <name val="Arial"/>
      <family val="2"/>
    </font>
    <font>
      <sz val="8"/>
      <color indexed="8"/>
      <name val="Arial"/>
      <family val="2"/>
    </font>
    <font>
      <sz val="8.75"/>
      <color indexed="8"/>
      <name val="Arial"/>
      <family val="2"/>
    </font>
    <font>
      <sz val="10.75"/>
      <color indexed="8"/>
      <name val="Arial"/>
      <family val="2"/>
    </font>
    <font>
      <sz val="10.25"/>
      <color indexed="8"/>
      <name val="Arial"/>
      <family val="2"/>
    </font>
    <font>
      <sz val="5"/>
      <color indexed="8"/>
      <name val="Arial"/>
      <family val="2"/>
    </font>
    <font>
      <sz val="11"/>
      <color indexed="8"/>
      <name val="Arial"/>
      <family val="2"/>
    </font>
    <font>
      <sz val="5.5"/>
      <color indexed="8"/>
      <name val="Arial"/>
      <family val="2"/>
    </font>
    <font>
      <sz val="8.5"/>
      <color indexed="8"/>
      <name val="Arial"/>
      <family val="2"/>
    </font>
    <font>
      <sz val="9.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75"/>
      <color indexed="8"/>
      <name val="Arial"/>
      <family val="2"/>
    </font>
    <font>
      <sz val="9.05"/>
      <color indexed="8"/>
      <name val="Arial"/>
      <family val="2"/>
    </font>
    <font>
      <b/>
      <sz val="11.5"/>
      <color indexed="8"/>
      <name val="Arial"/>
      <family val="2"/>
    </font>
    <font>
      <b/>
      <sz val="10.5"/>
      <color indexed="8"/>
      <name val="Arial"/>
      <family val="2"/>
    </font>
    <font>
      <sz val="8.85"/>
      <color indexed="8"/>
      <name val="Arial"/>
      <family val="2"/>
    </font>
    <font>
      <b/>
      <sz val="11"/>
      <color indexed="8"/>
      <name val="Arial"/>
      <family val="2"/>
    </font>
    <font>
      <b/>
      <sz val="13.5"/>
      <color indexed="8"/>
      <name val="Arial"/>
      <family val="2"/>
    </font>
    <font>
      <b/>
      <sz val="8.5"/>
      <color indexed="8"/>
      <name val="Arial"/>
      <family val="2"/>
    </font>
    <font>
      <b/>
      <sz val="8.25"/>
      <color indexed="8"/>
      <name val="Arial"/>
      <family val="2"/>
    </font>
    <font>
      <b/>
      <sz val="9.75"/>
      <color indexed="8"/>
      <name val="Arial"/>
      <family val="2"/>
    </font>
    <font>
      <sz val="7.5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2"/>
      <color theme="0"/>
      <name val="Arial"/>
      <family val="2"/>
    </font>
    <font>
      <sz val="12"/>
      <color theme="0"/>
      <name val="COU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style="double"/>
    </border>
    <border>
      <left/>
      <right/>
      <top style="double"/>
      <bottom/>
    </border>
    <border>
      <left/>
      <right/>
      <top style="double">
        <color indexed="8"/>
      </top>
      <bottom/>
    </border>
    <border>
      <left/>
      <right/>
      <top style="thin"/>
      <bottom style="double">
        <color indexed="8"/>
      </bottom>
    </border>
    <border>
      <left/>
      <right/>
      <top style="medium"/>
      <bottom/>
    </border>
    <border>
      <left/>
      <right/>
      <top style="medium">
        <color indexed="8"/>
      </top>
      <bottom/>
    </border>
    <border>
      <left/>
      <right/>
      <top style="thin">
        <color indexed="8"/>
      </top>
      <bottom/>
    </border>
    <border>
      <left/>
      <right/>
      <top/>
      <bottom style="medium"/>
    </border>
    <border>
      <left/>
      <right/>
      <top style="medium"/>
      <bottom style="thin"/>
    </border>
    <border>
      <left/>
      <right style="thin"/>
      <top style="medium"/>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top style="thin"/>
      <bottom style="thin"/>
    </border>
    <border>
      <left/>
      <right style="thin"/>
      <top style="thin"/>
      <bottom style="thin"/>
    </border>
    <border>
      <left/>
      <right/>
      <top style="medium">
        <color indexed="8"/>
      </top>
      <bottom style="thin">
        <color indexed="8"/>
      </bottom>
    </border>
    <border>
      <left style="thin"/>
      <right/>
      <top style="medium"/>
      <bottom style="thin"/>
    </border>
    <border>
      <left/>
      <right/>
      <top style="thick"/>
      <bottom style="thin"/>
    </border>
    <border>
      <left/>
      <right/>
      <top/>
      <bottom style="thin">
        <color indexed="8"/>
      </bottom>
    </border>
    <border>
      <left/>
      <right/>
      <top style="thin">
        <color indexed="8"/>
      </top>
      <bottom style="thin">
        <color indexed="8"/>
      </bottom>
    </border>
    <border>
      <left/>
      <right/>
      <top/>
      <bottom style="medium">
        <color indexed="8"/>
      </bottom>
    </border>
    <border>
      <left/>
      <right/>
      <top style="thick"/>
      <bottom/>
    </border>
    <border>
      <left/>
      <right/>
      <top/>
      <bottom style="thick"/>
    </border>
    <border>
      <left/>
      <right/>
      <top style="thin">
        <color indexed="8"/>
      </top>
      <bottom style="thin"/>
    </border>
    <border>
      <left/>
      <right/>
      <top/>
      <bottom style="double"/>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8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Protection="0">
      <alignment/>
    </xf>
    <xf numFmtId="44" fontId="0" fillId="0" borderId="0" applyFont="0" applyFill="0" applyBorder="0" applyProtection="0">
      <alignment/>
    </xf>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8" fontId="2" fillId="0" borderId="0">
      <alignment/>
      <protection/>
    </xf>
    <xf numFmtId="0" fontId="2"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179" fontId="37"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4"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986">
    <xf numFmtId="0" fontId="0" fillId="0" borderId="0" xfId="0" applyAlignment="1">
      <alignment/>
    </xf>
    <xf numFmtId="0" fontId="3" fillId="0" borderId="0" xfId="0" applyNumberFormat="1" applyFont="1" applyFill="1" applyAlignment="1">
      <alignment/>
    </xf>
    <xf numFmtId="3" fontId="2" fillId="0" borderId="0" xfId="0" applyNumberFormat="1"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2" fillId="0" borderId="0" xfId="0" applyNumberFormat="1" applyFont="1" applyFill="1" applyAlignment="1">
      <alignment/>
    </xf>
    <xf numFmtId="0" fontId="2"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lignment horizontal="center"/>
    </xf>
    <xf numFmtId="0" fontId="5" fillId="0" borderId="0" xfId="0" applyNumberFormat="1" applyFont="1" applyFill="1" applyAlignment="1">
      <alignment horizontal="center"/>
    </xf>
    <xf numFmtId="0" fontId="6" fillId="0" borderId="0" xfId="0" applyNumberFormat="1" applyFont="1" applyFill="1" applyAlignment="1">
      <alignment horizontal="left"/>
    </xf>
    <xf numFmtId="3" fontId="5" fillId="0" borderId="0" xfId="0" applyNumberFormat="1" applyFont="1" applyFill="1" applyAlignment="1">
      <alignment horizontal="center"/>
    </xf>
    <xf numFmtId="10" fontId="5" fillId="0" borderId="0" xfId="0" applyNumberFormat="1" applyFont="1" applyFill="1" applyAlignment="1">
      <alignment horizontal="center"/>
    </xf>
    <xf numFmtId="0" fontId="2" fillId="0" borderId="0" xfId="0" applyNumberFormat="1" applyFont="1" applyFill="1" applyAlignment="1">
      <alignment horizontal="center"/>
    </xf>
    <xf numFmtId="3" fontId="6" fillId="0" borderId="0" xfId="0" applyNumberFormat="1" applyFont="1" applyFill="1" applyAlignment="1">
      <alignment horizontal="right"/>
    </xf>
    <xf numFmtId="3" fontId="2" fillId="0" borderId="0" xfId="0" applyNumberFormat="1" applyFont="1" applyAlignment="1">
      <alignment/>
    </xf>
    <xf numFmtId="3" fontId="7" fillId="0" borderId="0" xfId="0" applyNumberFormat="1" applyFont="1" applyFill="1" applyAlignment="1">
      <alignment horizontal="right"/>
    </xf>
    <xf numFmtId="0" fontId="7" fillId="0" borderId="0" xfId="0" applyNumberFormat="1" applyFont="1" applyFill="1" applyAlignment="1">
      <alignment horizontal="left"/>
    </xf>
    <xf numFmtId="164" fontId="2" fillId="0" borderId="0" xfId="0" applyNumberFormat="1" applyFont="1" applyFill="1" applyAlignment="1">
      <alignment/>
    </xf>
    <xf numFmtId="10" fontId="7" fillId="0" borderId="0" xfId="0" applyNumberFormat="1" applyFont="1" applyFill="1" applyAlignment="1">
      <alignment horizontal="right" vertical="center"/>
    </xf>
    <xf numFmtId="0" fontId="5" fillId="0" borderId="0" xfId="0" applyNumberFormat="1" applyFont="1" applyAlignment="1">
      <alignment horizontal="center"/>
    </xf>
    <xf numFmtId="0" fontId="4" fillId="0" borderId="0" xfId="0" applyNumberFormat="1" applyFont="1" applyFill="1" applyAlignment="1">
      <alignment/>
    </xf>
    <xf numFmtId="164" fontId="5" fillId="0" borderId="0" xfId="0" applyNumberFormat="1" applyFont="1" applyFill="1" applyAlignment="1">
      <alignment/>
    </xf>
    <xf numFmtId="0" fontId="5" fillId="0" borderId="0" xfId="0" applyFont="1" applyFill="1" applyAlignment="1">
      <alignment/>
    </xf>
    <xf numFmtId="10" fontId="6" fillId="0" borderId="0" xfId="0" applyNumberFormat="1" applyFont="1" applyFill="1" applyAlignment="1">
      <alignment horizontal="right" vertical="center"/>
    </xf>
    <xf numFmtId="10" fontId="2" fillId="0" borderId="0" xfId="0" applyNumberFormat="1" applyFont="1" applyFill="1" applyAlignment="1">
      <alignment horizontal="right" vertical="center"/>
    </xf>
    <xf numFmtId="167" fontId="2" fillId="0" borderId="0" xfId="66" applyNumberFormat="1" applyFont="1" applyAlignment="1">
      <alignment/>
      <protection/>
    </xf>
    <xf numFmtId="3" fontId="2" fillId="0" borderId="0" xfId="66" applyNumberFormat="1" applyFont="1" applyAlignment="1">
      <alignment/>
      <protection/>
    </xf>
    <xf numFmtId="0" fontId="7" fillId="0" borderId="0" xfId="0" applyNumberFormat="1" applyFont="1" applyFill="1" applyBorder="1" applyAlignment="1">
      <alignment horizontal="left"/>
    </xf>
    <xf numFmtId="164" fontId="7" fillId="0" borderId="0" xfId="0" applyNumberFormat="1" applyFont="1" applyFill="1" applyBorder="1" applyAlignment="1">
      <alignment horizontal="right"/>
    </xf>
    <xf numFmtId="0" fontId="2" fillId="0" borderId="0" xfId="0" applyFont="1" applyFill="1" applyBorder="1" applyAlignment="1">
      <alignment/>
    </xf>
    <xf numFmtId="10" fontId="2" fillId="0" borderId="0" xfId="0" applyNumberFormat="1" applyFont="1" applyFill="1" applyBorder="1" applyAlignment="1">
      <alignment horizontal="right" vertical="center"/>
    </xf>
    <xf numFmtId="0" fontId="6" fillId="0" borderId="10" xfId="0" applyNumberFormat="1" applyFont="1" applyFill="1" applyBorder="1" applyAlignment="1">
      <alignment horizontal="left"/>
    </xf>
    <xf numFmtId="164" fontId="5" fillId="0" borderId="10" xfId="0" applyNumberFormat="1" applyFont="1" applyFill="1" applyBorder="1" applyAlignment="1">
      <alignment/>
    </xf>
    <xf numFmtId="0" fontId="5" fillId="0" borderId="0" xfId="0" applyNumberFormat="1" applyFont="1" applyAlignment="1">
      <alignment/>
    </xf>
    <xf numFmtId="0" fontId="2" fillId="0" borderId="0" xfId="0" applyNumberFormat="1" applyFont="1" applyFill="1" applyBorder="1" applyAlignment="1">
      <alignment/>
    </xf>
    <xf numFmtId="0" fontId="4" fillId="0" borderId="0" xfId="0" applyNumberFormat="1" applyFont="1" applyFill="1" applyBorder="1" applyAlignment="1">
      <alignment/>
    </xf>
    <xf numFmtId="3" fontId="2" fillId="0" borderId="0" xfId="0" applyNumberFormat="1" applyFont="1" applyFill="1" applyBorder="1" applyAlignment="1">
      <alignment/>
    </xf>
    <xf numFmtId="0" fontId="0" fillId="0" borderId="0" xfId="0" applyNumberFormat="1" applyFont="1" applyFill="1" applyAlignment="1">
      <alignment/>
    </xf>
    <xf numFmtId="0" fontId="0" fillId="0" borderId="0" xfId="0" applyFont="1" applyFill="1" applyAlignment="1">
      <alignment/>
    </xf>
    <xf numFmtId="3" fontId="0" fillId="0" borderId="0" xfId="0" applyNumberFormat="1" applyFont="1" applyFill="1" applyAlignment="1">
      <alignment/>
    </xf>
    <xf numFmtId="10" fontId="0" fillId="0" borderId="0" xfId="0" applyNumberFormat="1" applyFont="1" applyFill="1" applyAlignment="1">
      <alignment/>
    </xf>
    <xf numFmtId="0" fontId="5" fillId="0" borderId="0" xfId="0" applyFont="1" applyBorder="1" applyAlignment="1">
      <alignment horizontal="center"/>
    </xf>
    <xf numFmtId="0" fontId="2" fillId="0" borderId="0" xfId="0" applyFont="1" applyAlignment="1">
      <alignment/>
    </xf>
    <xf numFmtId="10" fontId="2" fillId="0" borderId="0" xfId="0" applyNumberFormat="1" applyFont="1" applyAlignment="1">
      <alignment/>
    </xf>
    <xf numFmtId="10" fontId="4" fillId="0" borderId="0" xfId="0" applyNumberFormat="1" applyFont="1" applyFill="1" applyAlignment="1">
      <alignment/>
    </xf>
    <xf numFmtId="0" fontId="5" fillId="0" borderId="10" xfId="0" applyFont="1" applyFill="1" applyBorder="1" applyAlignment="1">
      <alignment/>
    </xf>
    <xf numFmtId="10" fontId="6" fillId="0" borderId="10" xfId="0" applyNumberFormat="1" applyFont="1" applyFill="1" applyBorder="1" applyAlignment="1">
      <alignment horizontal="right" vertical="center"/>
    </xf>
    <xf numFmtId="167" fontId="0" fillId="0" borderId="0" xfId="0" applyNumberFormat="1" applyAlignment="1">
      <alignment/>
    </xf>
    <xf numFmtId="0" fontId="3" fillId="0" borderId="0" xfId="0" applyNumberFormat="1" applyFont="1" applyAlignment="1">
      <alignment/>
    </xf>
    <xf numFmtId="0" fontId="0" fillId="0" borderId="0" xfId="0" applyNumberFormat="1" applyFont="1" applyAlignment="1">
      <alignment/>
    </xf>
    <xf numFmtId="0" fontId="5" fillId="0" borderId="0" xfId="0" applyNumberFormat="1" applyFont="1" applyAlignment="1">
      <alignment/>
    </xf>
    <xf numFmtId="0" fontId="9" fillId="0" borderId="0" xfId="0" applyNumberFormat="1" applyFont="1" applyAlignment="1">
      <alignment/>
    </xf>
    <xf numFmtId="10" fontId="5" fillId="0" borderId="0" xfId="0" applyNumberFormat="1" applyFont="1" applyAlignment="1">
      <alignment horizontal="center"/>
    </xf>
    <xf numFmtId="0" fontId="5" fillId="0" borderId="0" xfId="0" applyFont="1" applyAlignment="1">
      <alignment horizontal="center"/>
    </xf>
    <xf numFmtId="10" fontId="2" fillId="0" borderId="0" xfId="0" applyNumberFormat="1" applyFont="1" applyAlignment="1">
      <alignment horizontal="center"/>
    </xf>
    <xf numFmtId="0" fontId="5" fillId="0" borderId="0" xfId="0" applyFont="1" applyAlignment="1">
      <alignment/>
    </xf>
    <xf numFmtId="164" fontId="2" fillId="0" borderId="0" xfId="0" applyNumberFormat="1" applyFont="1" applyAlignment="1">
      <alignment horizontal="right"/>
    </xf>
    <xf numFmtId="10" fontId="2" fillId="0" borderId="0" xfId="0" applyNumberFormat="1" applyFont="1" applyAlignment="1">
      <alignment horizontal="right"/>
    </xf>
    <xf numFmtId="0" fontId="0" fillId="0" borderId="0" xfId="0" applyBorder="1" applyAlignment="1">
      <alignment/>
    </xf>
    <xf numFmtId="3" fontId="2" fillId="0" borderId="0" xfId="0" applyNumberFormat="1" applyFont="1" applyAlignment="1">
      <alignment horizontal="right"/>
    </xf>
    <xf numFmtId="10" fontId="2" fillId="0" borderId="11" xfId="0" applyNumberFormat="1" applyFont="1" applyBorder="1" applyAlignment="1">
      <alignment horizontal="right"/>
    </xf>
    <xf numFmtId="10" fontId="2" fillId="0" borderId="0" xfId="0" applyNumberFormat="1" applyFont="1" applyBorder="1" applyAlignment="1">
      <alignment horizontal="right"/>
    </xf>
    <xf numFmtId="0" fontId="5" fillId="0" borderId="12" xfId="0" applyFont="1" applyBorder="1" applyAlignment="1">
      <alignment/>
    </xf>
    <xf numFmtId="167" fontId="5" fillId="0" borderId="12" xfId="0" applyNumberFormat="1" applyFont="1" applyBorder="1" applyAlignment="1">
      <alignment/>
    </xf>
    <xf numFmtId="0" fontId="0" fillId="0" borderId="12" xfId="0" applyBorder="1" applyAlignment="1">
      <alignment/>
    </xf>
    <xf numFmtId="10" fontId="5" fillId="0" borderId="0" xfId="0" applyNumberFormat="1" applyFont="1" applyBorder="1" applyAlignment="1">
      <alignment horizontal="right"/>
    </xf>
    <xf numFmtId="168" fontId="9" fillId="0" borderId="0" xfId="0" applyNumberFormat="1" applyFont="1" applyAlignment="1">
      <alignment/>
    </xf>
    <xf numFmtId="164" fontId="2" fillId="0" borderId="0" xfId="0" applyNumberFormat="1" applyFont="1" applyBorder="1" applyAlignment="1">
      <alignment horizontal="right"/>
    </xf>
    <xf numFmtId="10" fontId="2" fillId="0" borderId="13" xfId="0" applyNumberFormat="1" applyFont="1" applyBorder="1" applyAlignment="1">
      <alignment horizontal="right"/>
    </xf>
    <xf numFmtId="10" fontId="2" fillId="0" borderId="14" xfId="0" applyNumberFormat="1" applyFont="1" applyBorder="1" applyAlignment="1">
      <alignment horizontal="right"/>
    </xf>
    <xf numFmtId="164" fontId="9" fillId="0" borderId="0" xfId="0" applyNumberFormat="1" applyFont="1" applyAlignment="1">
      <alignment/>
    </xf>
    <xf numFmtId="3" fontId="9" fillId="0" borderId="0" xfId="0" applyNumberFormat="1" applyFont="1" applyAlignment="1">
      <alignment/>
    </xf>
    <xf numFmtId="10" fontId="5" fillId="0" borderId="15" xfId="0" applyNumberFormat="1" applyFont="1" applyBorder="1" applyAlignment="1">
      <alignment horizontal="right"/>
    </xf>
    <xf numFmtId="10" fontId="2" fillId="0" borderId="0" xfId="0" applyNumberFormat="1" applyFont="1" applyBorder="1" applyAlignment="1">
      <alignment horizontal="center"/>
    </xf>
    <xf numFmtId="0" fontId="10" fillId="0" borderId="0" xfId="0" applyNumberFormat="1" applyFont="1" applyAlignment="1">
      <alignment/>
    </xf>
    <xf numFmtId="164" fontId="2" fillId="0" borderId="0" xfId="0" applyNumberFormat="1" applyFont="1" applyAlignment="1">
      <alignment/>
    </xf>
    <xf numFmtId="2" fontId="9" fillId="0" borderId="0" xfId="0" applyNumberFormat="1" applyFont="1" applyAlignment="1">
      <alignment/>
    </xf>
    <xf numFmtId="0" fontId="5" fillId="0" borderId="12" xfId="0" applyNumberFormat="1" applyFont="1" applyBorder="1" applyAlignment="1">
      <alignment/>
    </xf>
    <xf numFmtId="164" fontId="5" fillId="0" borderId="12" xfId="0" applyNumberFormat="1" applyFont="1" applyBorder="1" applyAlignment="1">
      <alignment/>
    </xf>
    <xf numFmtId="0" fontId="2" fillId="0" borderId="0" xfId="0" applyNumberFormat="1" applyFont="1" applyBorder="1" applyAlignment="1">
      <alignment/>
    </xf>
    <xf numFmtId="164" fontId="2" fillId="0" borderId="0" xfId="0" applyNumberFormat="1" applyFont="1" applyBorder="1" applyAlignment="1">
      <alignment/>
    </xf>
    <xf numFmtId="165" fontId="5" fillId="0" borderId="0" xfId="0" applyNumberFormat="1" applyFont="1" applyAlignment="1">
      <alignment/>
    </xf>
    <xf numFmtId="165" fontId="2" fillId="0" borderId="0" xfId="0" applyNumberFormat="1" applyFont="1" applyAlignment="1">
      <alignment/>
    </xf>
    <xf numFmtId="0" fontId="5" fillId="0" borderId="0" xfId="0" applyNumberFormat="1" applyFont="1" applyBorder="1" applyAlignment="1">
      <alignment horizontal="center"/>
    </xf>
    <xf numFmtId="3" fontId="0" fillId="0" borderId="0" xfId="0" applyNumberFormat="1" applyFont="1" applyAlignment="1">
      <alignment/>
    </xf>
    <xf numFmtId="0" fontId="14" fillId="0" borderId="0" xfId="0" applyNumberFormat="1" applyFont="1" applyAlignment="1">
      <alignment/>
    </xf>
    <xf numFmtId="0" fontId="0" fillId="0" borderId="0" xfId="0" applyNumberFormat="1" applyFont="1" applyAlignment="1">
      <alignment/>
    </xf>
    <xf numFmtId="0" fontId="0" fillId="0" borderId="16" xfId="0" applyNumberFormat="1" applyFont="1" applyBorder="1" applyAlignment="1">
      <alignment/>
    </xf>
    <xf numFmtId="0" fontId="5" fillId="0" borderId="11" xfId="0" applyNumberFormat="1" applyFont="1" applyBorder="1" applyAlignment="1">
      <alignment horizontal="center"/>
    </xf>
    <xf numFmtId="0" fontId="5" fillId="0" borderId="11" xfId="0" applyNumberFormat="1" applyFont="1" applyBorder="1" applyAlignment="1">
      <alignment/>
    </xf>
    <xf numFmtId="164" fontId="6" fillId="33" borderId="11" xfId="0" applyNumberFormat="1" applyFont="1" applyFill="1" applyBorder="1" applyAlignment="1">
      <alignment horizontal="center"/>
    </xf>
    <xf numFmtId="0" fontId="0" fillId="0" borderId="0" xfId="0" applyNumberFormat="1" applyFont="1" applyFill="1" applyAlignment="1">
      <alignment/>
    </xf>
    <xf numFmtId="0" fontId="0" fillId="0" borderId="0" xfId="0" applyNumberFormat="1" applyFont="1" applyAlignment="1">
      <alignment horizontal="center"/>
    </xf>
    <xf numFmtId="0" fontId="0" fillId="0" borderId="0" xfId="0" applyNumberFormat="1" applyAlignment="1">
      <alignment/>
    </xf>
    <xf numFmtId="164" fontId="7" fillId="0" borderId="0" xfId="0" applyNumberFormat="1" applyFont="1" applyFill="1" applyAlignment="1">
      <alignment horizontal="center"/>
    </xf>
    <xf numFmtId="168" fontId="0" fillId="0" borderId="0" xfId="0" applyNumberFormat="1" applyFont="1" applyAlignment="1">
      <alignment/>
    </xf>
    <xf numFmtId="167" fontId="7" fillId="0" borderId="0" xfId="0" applyNumberFormat="1" applyFont="1" applyFill="1" applyAlignment="1">
      <alignment horizontal="right"/>
    </xf>
    <xf numFmtId="167" fontId="0" fillId="0" borderId="0" xfId="0" applyNumberFormat="1" applyFont="1"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42" fontId="0" fillId="0" borderId="0" xfId="0" applyNumberFormat="1" applyFont="1" applyAlignment="1">
      <alignment/>
    </xf>
    <xf numFmtId="0" fontId="0" fillId="0" borderId="0" xfId="0" applyNumberFormat="1" applyFont="1" applyBorder="1" applyAlignment="1">
      <alignment/>
    </xf>
    <xf numFmtId="3" fontId="14" fillId="0" borderId="0" xfId="90" applyNumberFormat="1" applyFont="1" applyAlignment="1">
      <alignment/>
      <protection/>
    </xf>
    <xf numFmtId="0" fontId="0" fillId="0" borderId="0" xfId="90" applyNumberFormat="1" applyFont="1" applyAlignment="1">
      <alignment/>
      <protection/>
    </xf>
    <xf numFmtId="3" fontId="0" fillId="0" borderId="0" xfId="90" applyNumberFormat="1" applyFont="1" applyAlignment="1">
      <alignment horizontal="right"/>
      <protection/>
    </xf>
    <xf numFmtId="0" fontId="0" fillId="0" borderId="0" xfId="90" applyNumberFormat="1" applyFont="1" applyAlignment="1">
      <alignment horizontal="center"/>
      <protection/>
    </xf>
    <xf numFmtId="0" fontId="15" fillId="0" borderId="0" xfId="74" applyFont="1">
      <alignment/>
      <protection/>
    </xf>
    <xf numFmtId="3" fontId="5" fillId="0" borderId="0" xfId="90" applyNumberFormat="1" applyFont="1" applyAlignment="1">
      <alignment/>
      <protection/>
    </xf>
    <xf numFmtId="0" fontId="15" fillId="0" borderId="16" xfId="74" applyFont="1" applyBorder="1">
      <alignment/>
      <protection/>
    </xf>
    <xf numFmtId="0" fontId="5" fillId="0" borderId="16" xfId="90" applyNumberFormat="1" applyFont="1" applyBorder="1" applyAlignment="1">
      <alignment/>
      <protection/>
    </xf>
    <xf numFmtId="0" fontId="5" fillId="0" borderId="16" xfId="90" applyNumberFormat="1" applyFont="1" applyBorder="1" applyAlignment="1">
      <alignment horizontal="center"/>
      <protection/>
    </xf>
    <xf numFmtId="0" fontId="5" fillId="0" borderId="0" xfId="90" applyNumberFormat="1" applyFont="1" applyBorder="1" applyAlignment="1">
      <alignment horizontal="center"/>
      <protection/>
    </xf>
    <xf numFmtId="0" fontId="5" fillId="0" borderId="0" xfId="90" applyNumberFormat="1" applyFont="1" applyBorder="1" applyAlignment="1">
      <alignment/>
      <protection/>
    </xf>
    <xf numFmtId="0" fontId="5" fillId="0" borderId="0" xfId="90" applyNumberFormat="1" applyFont="1" applyAlignment="1">
      <alignment horizontal="center"/>
      <protection/>
    </xf>
    <xf numFmtId="3" fontId="5" fillId="0" borderId="11" xfId="90" applyNumberFormat="1" applyFont="1" applyBorder="1" applyAlignment="1">
      <alignment horizontal="center"/>
      <protection/>
    </xf>
    <xf numFmtId="0" fontId="5" fillId="0" borderId="11" xfId="90" applyNumberFormat="1" applyFont="1" applyBorder="1" applyAlignment="1">
      <alignment horizontal="center"/>
      <protection/>
    </xf>
    <xf numFmtId="3" fontId="5" fillId="0" borderId="11" xfId="90" applyNumberFormat="1" applyFont="1" applyBorder="1" applyAlignment="1">
      <alignment horizontal="right"/>
      <protection/>
    </xf>
    <xf numFmtId="0" fontId="15" fillId="0" borderId="0" xfId="74" applyFont="1" applyBorder="1">
      <alignment/>
      <protection/>
    </xf>
    <xf numFmtId="0" fontId="12" fillId="0" borderId="0" xfId="74" applyNumberFormat="1" applyFont="1" applyFill="1" applyBorder="1" applyAlignment="1">
      <alignment horizontal="right" vertical="center" wrapText="1"/>
      <protection/>
    </xf>
    <xf numFmtId="167" fontId="0" fillId="0" borderId="0" xfId="90" applyNumberFormat="1">
      <alignment/>
      <protection/>
    </xf>
    <xf numFmtId="167" fontId="0" fillId="0" borderId="0" xfId="90" applyNumberFormat="1" applyFont="1" applyAlignment="1">
      <alignment horizontal="right"/>
      <protection/>
    </xf>
    <xf numFmtId="167" fontId="0" fillId="0" borderId="0" xfId="74" applyNumberFormat="1" applyFont="1" applyFill="1" applyBorder="1" applyAlignment="1">
      <alignment horizontal="right" vertical="center"/>
      <protection/>
    </xf>
    <xf numFmtId="178" fontId="0" fillId="0" borderId="0" xfId="74" applyNumberFormat="1" applyFont="1" applyFill="1" applyBorder="1" applyAlignment="1">
      <alignment horizontal="right" vertical="center"/>
      <protection/>
    </xf>
    <xf numFmtId="3" fontId="0" fillId="0" borderId="0" xfId="74" applyNumberFormat="1" applyFont="1" applyFill="1" applyBorder="1" applyAlignment="1">
      <alignment horizontal="right" vertical="center"/>
      <protection/>
    </xf>
    <xf numFmtId="177" fontId="0" fillId="0" borderId="0" xfId="74" applyNumberFormat="1" applyFont="1" applyFill="1" applyBorder="1" applyAlignment="1">
      <alignment horizontal="right" vertical="center"/>
      <protection/>
    </xf>
    <xf numFmtId="0" fontId="12" fillId="0" borderId="10" xfId="74" applyNumberFormat="1" applyFont="1" applyFill="1" applyBorder="1" applyAlignment="1">
      <alignment horizontal="right" vertical="center"/>
      <protection/>
    </xf>
    <xf numFmtId="167" fontId="12" fillId="0" borderId="10" xfId="74" applyNumberFormat="1" applyFont="1" applyFill="1" applyBorder="1" applyAlignment="1">
      <alignment horizontal="right" vertical="center"/>
      <protection/>
    </xf>
    <xf numFmtId="178" fontId="12" fillId="0" borderId="10" xfId="74" applyNumberFormat="1" applyFont="1" applyFill="1" applyBorder="1" applyAlignment="1">
      <alignment horizontal="right" vertical="center"/>
      <protection/>
    </xf>
    <xf numFmtId="3" fontId="0" fillId="0" borderId="0" xfId="90" applyNumberFormat="1" applyFont="1" applyBorder="1" applyAlignment="1">
      <alignment/>
      <protection/>
    </xf>
    <xf numFmtId="3" fontId="5" fillId="0" borderId="0" xfId="90" applyNumberFormat="1" applyFont="1" applyBorder="1" applyAlignment="1">
      <alignment horizontal="right"/>
      <protection/>
    </xf>
    <xf numFmtId="164" fontId="5" fillId="0" borderId="0" xfId="90" applyNumberFormat="1" applyFont="1" applyBorder="1" applyAlignment="1">
      <alignment horizontal="right"/>
      <protection/>
    </xf>
    <xf numFmtId="10" fontId="5" fillId="0" borderId="0" xfId="90" applyNumberFormat="1" applyFont="1" applyBorder="1" applyAlignment="1">
      <alignment horizontal="right"/>
      <protection/>
    </xf>
    <xf numFmtId="0" fontId="5" fillId="0" borderId="0" xfId="90" applyNumberFormat="1" applyFont="1" applyAlignment="1">
      <alignment/>
      <protection/>
    </xf>
    <xf numFmtId="3" fontId="5" fillId="0" borderId="0" xfId="90" applyNumberFormat="1" applyFont="1" applyAlignment="1">
      <alignment horizontal="right"/>
      <protection/>
    </xf>
    <xf numFmtId="164" fontId="5" fillId="0" borderId="0" xfId="90" applyNumberFormat="1" applyFont="1" applyAlignment="1">
      <alignment horizontal="right"/>
      <protection/>
    </xf>
    <xf numFmtId="10" fontId="5" fillId="0" borderId="0" xfId="90" applyNumberFormat="1" applyFont="1" applyAlignment="1">
      <alignment horizontal="right"/>
      <protection/>
    </xf>
    <xf numFmtId="169" fontId="0" fillId="0" borderId="0" xfId="90" applyNumberFormat="1" applyFont="1" applyAlignment="1">
      <alignment/>
      <protection/>
    </xf>
    <xf numFmtId="3" fontId="0" fillId="0" borderId="0" xfId="90" applyNumberFormat="1" applyFont="1" applyAlignment="1">
      <alignment/>
      <protection/>
    </xf>
    <xf numFmtId="0" fontId="0" fillId="0" borderId="0" xfId="90" applyNumberFormat="1">
      <alignment/>
      <protection/>
    </xf>
    <xf numFmtId="0" fontId="5" fillId="0" borderId="0" xfId="90" applyNumberFormat="1" applyFont="1" applyAlignment="1">
      <alignment/>
      <protection/>
    </xf>
    <xf numFmtId="3" fontId="0" fillId="0" borderId="0" xfId="90" applyNumberFormat="1">
      <alignment/>
      <protection/>
    </xf>
    <xf numFmtId="0" fontId="5" fillId="0" borderId="0" xfId="90" applyNumberFormat="1" applyFont="1" applyAlignment="1">
      <alignment horizontal="center"/>
      <protection/>
    </xf>
    <xf numFmtId="0" fontId="14" fillId="0" borderId="0" xfId="90" applyNumberFormat="1" applyFont="1" applyAlignment="1">
      <alignment/>
      <protection/>
    </xf>
    <xf numFmtId="0" fontId="5" fillId="0" borderId="16" xfId="90" applyNumberFormat="1" applyFont="1" applyBorder="1" applyAlignment="1">
      <alignment horizontal="right"/>
      <protection/>
    </xf>
    <xf numFmtId="0" fontId="12" fillId="0" borderId="16" xfId="74" applyNumberFormat="1" applyFont="1" applyFill="1" applyBorder="1" applyAlignment="1">
      <alignment horizontal="right" vertical="center" wrapText="1"/>
      <protection/>
    </xf>
    <xf numFmtId="0" fontId="5" fillId="0" borderId="0" xfId="90" applyNumberFormat="1" applyFont="1" applyBorder="1" applyAlignment="1">
      <alignment horizontal="right"/>
      <protection/>
    </xf>
    <xf numFmtId="0" fontId="5" fillId="0" borderId="11" xfId="90" applyNumberFormat="1" applyFont="1" applyBorder="1" applyAlignment="1">
      <alignment horizontal="right"/>
      <protection/>
    </xf>
    <xf numFmtId="167" fontId="0" fillId="0" borderId="0" xfId="90" applyNumberFormat="1" applyFont="1" applyAlignment="1">
      <alignment/>
      <protection/>
    </xf>
    <xf numFmtId="0" fontId="0" fillId="0" borderId="0" xfId="90" applyFont="1">
      <alignment/>
      <protection/>
    </xf>
    <xf numFmtId="10" fontId="15" fillId="0" borderId="0" xfId="93" applyNumberFormat="1" applyFont="1" applyAlignment="1">
      <alignment/>
    </xf>
    <xf numFmtId="0" fontId="0" fillId="0" borderId="0" xfId="90" applyNumberFormat="1" applyFont="1" applyAlignment="1">
      <alignment horizontal="right"/>
      <protection/>
    </xf>
    <xf numFmtId="3" fontId="12" fillId="0" borderId="10" xfId="74" applyNumberFormat="1" applyFont="1" applyFill="1" applyBorder="1" applyAlignment="1">
      <alignment horizontal="right" vertical="center"/>
      <protection/>
    </xf>
    <xf numFmtId="0" fontId="0" fillId="0" borderId="0" xfId="90">
      <alignment/>
      <protection/>
    </xf>
    <xf numFmtId="0" fontId="12" fillId="0" borderId="0" xfId="74" applyNumberFormat="1" applyFont="1" applyFill="1" applyBorder="1" applyAlignment="1">
      <alignment horizontal="right" vertical="center"/>
      <protection/>
    </xf>
    <xf numFmtId="0" fontId="14" fillId="0" borderId="0" xfId="65" applyNumberFormat="1" applyFont="1" applyAlignment="1">
      <alignment/>
      <protection/>
    </xf>
    <xf numFmtId="0" fontId="17" fillId="0" borderId="0" xfId="65" applyNumberFormat="1" applyFont="1" applyAlignment="1">
      <alignment/>
      <protection/>
    </xf>
    <xf numFmtId="164" fontId="17" fillId="0" borderId="0" xfId="65" applyNumberFormat="1" applyFont="1" applyAlignment="1">
      <alignment/>
      <protection/>
    </xf>
    <xf numFmtId="0" fontId="5" fillId="0" borderId="0" xfId="65" applyNumberFormat="1" applyFont="1" applyAlignment="1">
      <alignment/>
      <protection/>
    </xf>
    <xf numFmtId="0" fontId="17" fillId="0" borderId="0" xfId="65" applyNumberFormat="1" applyFont="1" applyAlignment="1">
      <alignment horizontal="center"/>
      <protection/>
    </xf>
    <xf numFmtId="0" fontId="12" fillId="0" borderId="17" xfId="65" applyNumberFormat="1" applyFont="1" applyBorder="1" applyAlignment="1">
      <alignment horizontal="center"/>
      <protection/>
    </xf>
    <xf numFmtId="164" fontId="12" fillId="0" borderId="17" xfId="65" applyNumberFormat="1" applyFont="1" applyBorder="1" applyAlignment="1">
      <alignment horizontal="left"/>
      <protection/>
    </xf>
    <xf numFmtId="164" fontId="12" fillId="0" borderId="17" xfId="65" applyNumberFormat="1" applyFont="1" applyBorder="1" applyAlignment="1">
      <alignment horizontal="center"/>
      <protection/>
    </xf>
    <xf numFmtId="0" fontId="0" fillId="0" borderId="0" xfId="65" applyNumberFormat="1" applyFont="1" applyAlignment="1">
      <alignment/>
      <protection/>
    </xf>
    <xf numFmtId="0" fontId="12" fillId="0" borderId="0" xfId="65" applyNumberFormat="1" applyFont="1" applyAlignment="1">
      <alignment horizontal="center"/>
      <protection/>
    </xf>
    <xf numFmtId="164" fontId="12" fillId="0" borderId="0" xfId="65" applyNumberFormat="1" applyFont="1" applyAlignment="1">
      <alignment horizontal="center"/>
      <protection/>
    </xf>
    <xf numFmtId="0" fontId="12" fillId="0" borderId="11" xfId="65" applyNumberFormat="1" applyFont="1" applyBorder="1" applyAlignment="1">
      <alignment horizontal="center"/>
      <protection/>
    </xf>
    <xf numFmtId="0" fontId="0" fillId="0" borderId="0" xfId="65" applyFont="1" applyBorder="1">
      <alignment/>
      <protection/>
    </xf>
    <xf numFmtId="164" fontId="0" fillId="0" borderId="18" xfId="65" applyNumberFormat="1" applyFont="1" applyBorder="1" applyAlignment="1">
      <alignment/>
      <protection/>
    </xf>
    <xf numFmtId="0" fontId="0" fillId="0" borderId="18" xfId="65" applyNumberFormat="1" applyFont="1" applyBorder="1" applyAlignment="1">
      <alignment/>
      <protection/>
    </xf>
    <xf numFmtId="167" fontId="0" fillId="0" borderId="0" xfId="65" applyNumberFormat="1" applyFont="1">
      <alignment/>
      <protection/>
    </xf>
    <xf numFmtId="167" fontId="0" fillId="0" borderId="0" xfId="89" applyNumberFormat="1" applyFont="1">
      <alignment/>
      <protection/>
    </xf>
    <xf numFmtId="167" fontId="0" fillId="0" borderId="0" xfId="65" applyNumberFormat="1" applyFont="1" applyAlignment="1">
      <alignment/>
      <protection/>
    </xf>
    <xf numFmtId="0" fontId="0" fillId="0" borderId="0" xfId="65" applyFont="1">
      <alignment/>
      <protection/>
    </xf>
    <xf numFmtId="3" fontId="0" fillId="0" borderId="0" xfId="89" applyNumberFormat="1" applyFont="1">
      <alignment/>
      <protection/>
    </xf>
    <xf numFmtId="3" fontId="0" fillId="0" borderId="0" xfId="65" applyNumberFormat="1" applyFont="1" applyFill="1">
      <alignment/>
      <protection/>
    </xf>
    <xf numFmtId="3" fontId="0" fillId="0" borderId="0" xfId="65" applyNumberFormat="1" applyFont="1">
      <alignment/>
      <protection/>
    </xf>
    <xf numFmtId="3" fontId="0" fillId="0" borderId="0" xfId="89" applyNumberFormat="1" applyFont="1" applyBorder="1">
      <alignment/>
      <protection/>
    </xf>
    <xf numFmtId="0" fontId="14" fillId="0" borderId="0" xfId="65" applyNumberFormat="1" applyFont="1" applyBorder="1" applyAlignment="1">
      <alignment/>
      <protection/>
    </xf>
    <xf numFmtId="164" fontId="17" fillId="0" borderId="0" xfId="65" applyNumberFormat="1" applyFont="1" applyBorder="1" applyAlignment="1">
      <alignment/>
      <protection/>
    </xf>
    <xf numFmtId="0" fontId="17" fillId="0" borderId="0" xfId="65" applyNumberFormat="1" applyFont="1" applyBorder="1" applyAlignment="1">
      <alignment/>
      <protection/>
    </xf>
    <xf numFmtId="0" fontId="12" fillId="0" borderId="17" xfId="65" applyNumberFormat="1" applyFont="1" applyBorder="1" applyAlignment="1">
      <alignment/>
      <protection/>
    </xf>
    <xf numFmtId="0" fontId="17" fillId="0" borderId="0" xfId="65" applyFont="1" applyBorder="1">
      <alignment/>
      <protection/>
    </xf>
    <xf numFmtId="164" fontId="18" fillId="0" borderId="18" xfId="65" applyNumberFormat="1" applyFont="1" applyBorder="1" applyAlignment="1">
      <alignment horizontal="center"/>
      <protection/>
    </xf>
    <xf numFmtId="0" fontId="17" fillId="0" borderId="18" xfId="65" applyNumberFormat="1" applyFont="1" applyBorder="1" applyAlignment="1">
      <alignment/>
      <protection/>
    </xf>
    <xf numFmtId="0" fontId="2" fillId="0" borderId="0" xfId="65">
      <alignment/>
      <protection/>
    </xf>
    <xf numFmtId="164" fontId="12" fillId="0" borderId="18" xfId="65" applyNumberFormat="1" applyFont="1" applyBorder="1" applyAlignment="1">
      <alignment horizontal="center"/>
      <protection/>
    </xf>
    <xf numFmtId="0" fontId="18" fillId="0" borderId="17" xfId="65" applyNumberFormat="1" applyFont="1" applyBorder="1" applyAlignment="1">
      <alignment horizontal="center"/>
      <protection/>
    </xf>
    <xf numFmtId="0" fontId="18" fillId="0" borderId="17" xfId="65" applyNumberFormat="1" applyFont="1" applyBorder="1" applyAlignment="1">
      <alignment/>
      <protection/>
    </xf>
    <xf numFmtId="164" fontId="18" fillId="0" borderId="17" xfId="65" applyNumberFormat="1" applyFont="1" applyBorder="1" applyAlignment="1">
      <alignment horizontal="center"/>
      <protection/>
    </xf>
    <xf numFmtId="164" fontId="0" fillId="0" borderId="18" xfId="65" applyNumberFormat="1" applyFont="1" applyBorder="1" applyAlignment="1">
      <alignment horizontal="center"/>
      <protection/>
    </xf>
    <xf numFmtId="167" fontId="17" fillId="0" borderId="0" xfId="65" applyNumberFormat="1" applyFont="1" applyAlignment="1">
      <alignment/>
      <protection/>
    </xf>
    <xf numFmtId="3" fontId="0" fillId="0" borderId="0" xfId="65" applyNumberFormat="1" applyFont="1" applyBorder="1">
      <alignment/>
      <protection/>
    </xf>
    <xf numFmtId="0" fontId="12" fillId="0" borderId="10" xfId="65" applyNumberFormat="1" applyFont="1" applyBorder="1" applyAlignment="1">
      <alignment/>
      <protection/>
    </xf>
    <xf numFmtId="167" fontId="12" fillId="0" borderId="10" xfId="65" applyNumberFormat="1" applyFont="1" applyBorder="1">
      <alignment/>
      <protection/>
    </xf>
    <xf numFmtId="0" fontId="12" fillId="0" borderId="0" xfId="65" applyNumberFormat="1" applyFont="1" applyAlignment="1">
      <alignment/>
      <protection/>
    </xf>
    <xf numFmtId="0" fontId="12" fillId="0" borderId="0" xfId="65" applyNumberFormat="1" applyFont="1" applyBorder="1" applyAlignment="1">
      <alignment/>
      <protection/>
    </xf>
    <xf numFmtId="164" fontId="12" fillId="0" borderId="0" xfId="65" applyNumberFormat="1" applyFont="1" applyBorder="1" applyAlignment="1">
      <alignment/>
      <protection/>
    </xf>
    <xf numFmtId="0" fontId="0" fillId="0" borderId="0" xfId="65" applyNumberFormat="1" applyFont="1" applyBorder="1" applyAlignment="1">
      <alignment/>
      <protection/>
    </xf>
    <xf numFmtId="0" fontId="17" fillId="0" borderId="19" xfId="65" applyFont="1" applyBorder="1">
      <alignment/>
      <protection/>
    </xf>
    <xf numFmtId="3" fontId="19" fillId="0" borderId="0" xfId="65" applyNumberFormat="1" applyFont="1" applyBorder="1">
      <alignment/>
      <protection/>
    </xf>
    <xf numFmtId="0" fontId="19" fillId="0" borderId="0" xfId="65" applyNumberFormat="1" applyFont="1" applyAlignment="1">
      <alignment/>
      <protection/>
    </xf>
    <xf numFmtId="3" fontId="17" fillId="0" borderId="0" xfId="65" applyNumberFormat="1" applyFont="1" applyBorder="1">
      <alignment/>
      <protection/>
    </xf>
    <xf numFmtId="3" fontId="17" fillId="0" borderId="0" xfId="65" applyNumberFormat="1" applyFont="1">
      <alignment/>
      <protection/>
    </xf>
    <xf numFmtId="164" fontId="0" fillId="0" borderId="0" xfId="65" applyNumberFormat="1" applyFont="1" applyBorder="1" applyAlignment="1">
      <alignment/>
      <protection/>
    </xf>
    <xf numFmtId="167" fontId="12" fillId="0" borderId="0" xfId="65" applyNumberFormat="1" applyFont="1">
      <alignment/>
      <protection/>
    </xf>
    <xf numFmtId="167" fontId="12" fillId="0" borderId="11" xfId="65" applyNumberFormat="1" applyFont="1" applyBorder="1">
      <alignment/>
      <protection/>
    </xf>
    <xf numFmtId="3" fontId="0" fillId="0" borderId="0" xfId="65" applyNumberFormat="1" applyFont="1" applyAlignment="1">
      <alignment/>
      <protection/>
    </xf>
    <xf numFmtId="3" fontId="0" fillId="0" borderId="0" xfId="65" applyNumberFormat="1" applyFont="1" applyBorder="1" applyAlignment="1">
      <alignment/>
      <protection/>
    </xf>
    <xf numFmtId="0" fontId="5" fillId="0" borderId="0" xfId="65" applyNumberFormat="1" applyFont="1" applyBorder="1" applyAlignment="1">
      <alignment/>
      <protection/>
    </xf>
    <xf numFmtId="0" fontId="2" fillId="0" borderId="0" xfId="65" applyBorder="1">
      <alignment/>
      <protection/>
    </xf>
    <xf numFmtId="0" fontId="12" fillId="0" borderId="20" xfId="65" applyNumberFormat="1" applyFont="1" applyBorder="1" applyAlignment="1">
      <alignment/>
      <protection/>
    </xf>
    <xf numFmtId="0" fontId="12" fillId="0" borderId="20" xfId="65" applyNumberFormat="1" applyFont="1" applyBorder="1" applyAlignment="1">
      <alignment horizontal="center"/>
      <protection/>
    </xf>
    <xf numFmtId="0" fontId="12" fillId="0" borderId="21" xfId="65" applyNumberFormat="1" applyFont="1" applyBorder="1" applyAlignment="1">
      <alignment horizontal="center"/>
      <protection/>
    </xf>
    <xf numFmtId="3" fontId="12" fillId="0" borderId="21" xfId="65" applyNumberFormat="1" applyFont="1" applyBorder="1" applyAlignment="1">
      <alignment horizontal="center"/>
      <protection/>
    </xf>
    <xf numFmtId="0" fontId="11" fillId="0" borderId="20" xfId="65" applyNumberFormat="1" applyFont="1" applyBorder="1" applyAlignment="1">
      <alignment horizontal="left"/>
      <protection/>
    </xf>
    <xf numFmtId="0" fontId="11" fillId="0" borderId="20" xfId="65" applyNumberFormat="1" applyFont="1" applyBorder="1" applyAlignment="1">
      <alignment horizontal="center"/>
      <protection/>
    </xf>
    <xf numFmtId="0" fontId="7" fillId="0" borderId="20" xfId="65" applyNumberFormat="1" applyFont="1" applyBorder="1" applyAlignment="1">
      <alignment horizontal="left"/>
      <protection/>
    </xf>
    <xf numFmtId="0" fontId="12" fillId="0" borderId="22" xfId="65" applyNumberFormat="1" applyFont="1" applyBorder="1" applyAlignment="1">
      <alignment horizontal="center"/>
      <protection/>
    </xf>
    <xf numFmtId="3" fontId="12" fillId="0" borderId="22" xfId="65" applyNumberFormat="1" applyFont="1" applyBorder="1" applyAlignment="1">
      <alignment/>
      <protection/>
    </xf>
    <xf numFmtId="0" fontId="12" fillId="0" borderId="22" xfId="65" applyNumberFormat="1" applyFont="1" applyBorder="1" applyAlignment="1">
      <alignment/>
      <protection/>
    </xf>
    <xf numFmtId="3" fontId="12" fillId="0" borderId="23" xfId="65" applyNumberFormat="1" applyFont="1" applyBorder="1" applyAlignment="1">
      <alignment/>
      <protection/>
    </xf>
    <xf numFmtId="3" fontId="12" fillId="0" borderId="22" xfId="65" applyNumberFormat="1" applyFont="1" applyBorder="1" applyAlignment="1">
      <alignment horizontal="center"/>
      <protection/>
    </xf>
    <xf numFmtId="3" fontId="12" fillId="0" borderId="24" xfId="65" applyNumberFormat="1" applyFont="1" applyBorder="1" applyAlignment="1">
      <alignment horizontal="center"/>
      <protection/>
    </xf>
    <xf numFmtId="3" fontId="12" fillId="0" borderId="11" xfId="65" applyNumberFormat="1" applyFont="1" applyBorder="1" applyAlignment="1">
      <alignment horizontal="center"/>
      <protection/>
    </xf>
    <xf numFmtId="3" fontId="12" fillId="0" borderId="25" xfId="65" applyNumberFormat="1" applyFont="1" applyBorder="1" applyAlignment="1">
      <alignment horizontal="center"/>
      <protection/>
    </xf>
    <xf numFmtId="3" fontId="12" fillId="0" borderId="26" xfId="65" applyNumberFormat="1" applyFont="1" applyBorder="1" applyAlignment="1">
      <alignment horizontal="center"/>
      <protection/>
    </xf>
    <xf numFmtId="3" fontId="0" fillId="0" borderId="27" xfId="65" applyNumberFormat="1" applyFont="1" applyBorder="1" applyAlignment="1">
      <alignment/>
      <protection/>
    </xf>
    <xf numFmtId="3" fontId="0" fillId="0" borderId="28" xfId="65" applyNumberFormat="1" applyFont="1" applyBorder="1" applyAlignment="1">
      <alignment/>
      <protection/>
    </xf>
    <xf numFmtId="167" fontId="0" fillId="0" borderId="0" xfId="65" applyNumberFormat="1" applyFont="1" applyBorder="1">
      <alignment/>
      <protection/>
    </xf>
    <xf numFmtId="3" fontId="0" fillId="0" borderId="27" xfId="65" applyNumberFormat="1" applyFont="1" applyBorder="1">
      <alignment/>
      <protection/>
    </xf>
    <xf numFmtId="3" fontId="0" fillId="0" borderId="28" xfId="65" applyNumberFormat="1" applyFont="1" applyBorder="1">
      <alignment/>
      <protection/>
    </xf>
    <xf numFmtId="0" fontId="12" fillId="0" borderId="0" xfId="65" applyNumberFormat="1" applyFont="1" applyBorder="1" applyAlignment="1">
      <alignment horizontal="center"/>
      <protection/>
    </xf>
    <xf numFmtId="3" fontId="12" fillId="0" borderId="0" xfId="65" applyNumberFormat="1" applyFont="1" applyBorder="1" applyAlignment="1">
      <alignment/>
      <protection/>
    </xf>
    <xf numFmtId="3" fontId="12" fillId="0" borderId="27" xfId="65" applyNumberFormat="1" applyFont="1" applyBorder="1" applyAlignment="1">
      <alignment/>
      <protection/>
    </xf>
    <xf numFmtId="3" fontId="12" fillId="0" borderId="0" xfId="65" applyNumberFormat="1" applyFont="1" applyBorder="1" applyAlignment="1">
      <alignment horizontal="center"/>
      <protection/>
    </xf>
    <xf numFmtId="3" fontId="12" fillId="0" borderId="28" xfId="65" applyNumberFormat="1" applyFont="1" applyBorder="1" applyAlignment="1">
      <alignment horizontal="center"/>
      <protection/>
    </xf>
    <xf numFmtId="3" fontId="0" fillId="0" borderId="0" xfId="65" applyNumberFormat="1" applyFont="1" applyAlignment="1">
      <alignment horizontal="right"/>
      <protection/>
    </xf>
    <xf numFmtId="3" fontId="12" fillId="0" borderId="27" xfId="65" applyNumberFormat="1" applyFont="1" applyBorder="1" applyAlignment="1">
      <alignment horizontal="center"/>
      <protection/>
    </xf>
    <xf numFmtId="3" fontId="0" fillId="0" borderId="11" xfId="65" applyNumberFormat="1" applyFont="1" applyBorder="1">
      <alignment/>
      <protection/>
    </xf>
    <xf numFmtId="3" fontId="0" fillId="0" borderId="25" xfId="65" applyNumberFormat="1" applyFont="1" applyBorder="1">
      <alignment/>
      <protection/>
    </xf>
    <xf numFmtId="3" fontId="0" fillId="0" borderId="26" xfId="65" applyNumberFormat="1" applyFont="1" applyBorder="1">
      <alignment/>
      <protection/>
    </xf>
    <xf numFmtId="3" fontId="12" fillId="0" borderId="10" xfId="65" applyNumberFormat="1" applyFont="1" applyBorder="1">
      <alignment/>
      <protection/>
    </xf>
    <xf numFmtId="3" fontId="12" fillId="0" borderId="29" xfId="65" applyNumberFormat="1" applyFont="1" applyBorder="1">
      <alignment/>
      <protection/>
    </xf>
    <xf numFmtId="3" fontId="12" fillId="0" borderId="30" xfId="65" applyNumberFormat="1" applyFont="1" applyBorder="1">
      <alignment/>
      <protection/>
    </xf>
    <xf numFmtId="3" fontId="0" fillId="0" borderId="22" xfId="65" applyNumberFormat="1" applyFont="1" applyBorder="1" applyAlignment="1">
      <alignment/>
      <protection/>
    </xf>
    <xf numFmtId="3" fontId="0" fillId="0" borderId="23" xfId="65" applyNumberFormat="1" applyFont="1" applyBorder="1" applyAlignment="1">
      <alignment/>
      <protection/>
    </xf>
    <xf numFmtId="3" fontId="0" fillId="0" borderId="24" xfId="65" applyNumberFormat="1" applyFont="1" applyBorder="1" applyAlignment="1">
      <alignment/>
      <protection/>
    </xf>
    <xf numFmtId="164" fontId="0" fillId="0" borderId="11" xfId="65" applyNumberFormat="1" applyFont="1" applyFill="1" applyBorder="1" applyAlignment="1">
      <alignment/>
      <protection/>
    </xf>
    <xf numFmtId="0" fontId="0" fillId="0" borderId="11" xfId="65" applyNumberFormat="1" applyFont="1" applyBorder="1" applyAlignment="1">
      <alignment/>
      <protection/>
    </xf>
    <xf numFmtId="0" fontId="0" fillId="0" borderId="26" xfId="65" applyNumberFormat="1" applyFont="1" applyBorder="1" applyAlignment="1">
      <alignment/>
      <protection/>
    </xf>
    <xf numFmtId="0" fontId="0" fillId="0" borderId="25" xfId="65" applyNumberFormat="1" applyFont="1" applyBorder="1" applyAlignment="1">
      <alignment/>
      <protection/>
    </xf>
    <xf numFmtId="3" fontId="0" fillId="0" borderId="11" xfId="65" applyNumberFormat="1" applyFont="1" applyBorder="1" applyAlignment="1">
      <alignment/>
      <protection/>
    </xf>
    <xf numFmtId="167" fontId="12" fillId="0" borderId="22" xfId="65" applyNumberFormat="1" applyFont="1" applyBorder="1">
      <alignment/>
      <protection/>
    </xf>
    <xf numFmtId="167" fontId="12" fillId="0" borderId="30" xfId="65" applyNumberFormat="1" applyFont="1" applyBorder="1">
      <alignment/>
      <protection/>
    </xf>
    <xf numFmtId="3" fontId="12" fillId="0" borderId="22" xfId="65" applyNumberFormat="1" applyFont="1" applyBorder="1">
      <alignment/>
      <protection/>
    </xf>
    <xf numFmtId="3" fontId="12" fillId="0" borderId="10" xfId="65" applyNumberFormat="1" applyFont="1" applyBorder="1" applyAlignment="1">
      <alignment/>
      <protection/>
    </xf>
    <xf numFmtId="3" fontId="12" fillId="0" borderId="0" xfId="65" applyNumberFormat="1" applyFont="1" applyBorder="1">
      <alignment/>
      <protection/>
    </xf>
    <xf numFmtId="167" fontId="12" fillId="0" borderId="26" xfId="65" applyNumberFormat="1" applyFont="1" applyBorder="1">
      <alignment/>
      <protection/>
    </xf>
    <xf numFmtId="3" fontId="12" fillId="0" borderId="27" xfId="65" applyNumberFormat="1" applyFont="1" applyBorder="1">
      <alignment/>
      <protection/>
    </xf>
    <xf numFmtId="167" fontId="12" fillId="0" borderId="0" xfId="65" applyNumberFormat="1" applyFont="1" applyBorder="1">
      <alignment/>
      <protection/>
    </xf>
    <xf numFmtId="3" fontId="12" fillId="0" borderId="28" xfId="65" applyNumberFormat="1" applyFont="1" applyBorder="1">
      <alignment/>
      <protection/>
    </xf>
    <xf numFmtId="0" fontId="17" fillId="0" borderId="0" xfId="65" applyFont="1">
      <alignment/>
      <protection/>
    </xf>
    <xf numFmtId="3" fontId="14" fillId="0" borderId="0" xfId="65" applyNumberFormat="1" applyFont="1" applyAlignment="1">
      <alignment/>
      <protection/>
    </xf>
    <xf numFmtId="3" fontId="5" fillId="0" borderId="0" xfId="65" applyNumberFormat="1" applyFont="1" applyAlignment="1">
      <alignment/>
      <protection/>
    </xf>
    <xf numFmtId="3" fontId="5" fillId="0" borderId="0" xfId="65" applyNumberFormat="1" applyFont="1" applyBorder="1" applyAlignment="1">
      <alignment/>
      <protection/>
    </xf>
    <xf numFmtId="3" fontId="12" fillId="0" borderId="16" xfId="65" applyNumberFormat="1" applyFont="1" applyBorder="1" applyAlignment="1">
      <alignment horizontal="center"/>
      <protection/>
    </xf>
    <xf numFmtId="3" fontId="14" fillId="0" borderId="0" xfId="65" applyNumberFormat="1" applyFont="1" applyBorder="1" applyAlignment="1">
      <alignment/>
      <protection/>
    </xf>
    <xf numFmtId="3" fontId="2" fillId="0" borderId="0" xfId="65" applyNumberFormat="1" applyFont="1" applyBorder="1" applyAlignment="1">
      <alignment/>
      <protection/>
    </xf>
    <xf numFmtId="0" fontId="2" fillId="0" borderId="0" xfId="65" applyFont="1" applyBorder="1">
      <alignment/>
      <protection/>
    </xf>
    <xf numFmtId="0" fontId="2" fillId="0" borderId="0" xfId="65" applyFont="1">
      <alignment/>
      <protection/>
    </xf>
    <xf numFmtId="167" fontId="0" fillId="0" borderId="0" xfId="75" applyNumberFormat="1" applyFont="1" applyFill="1" applyBorder="1" applyAlignment="1">
      <alignment vertical="center"/>
      <protection/>
    </xf>
    <xf numFmtId="167" fontId="0" fillId="0" borderId="0" xfId="75" applyNumberFormat="1" applyFont="1" applyFill="1" applyBorder="1" applyAlignment="1">
      <alignment horizontal="right" vertical="center"/>
      <protection/>
    </xf>
    <xf numFmtId="3" fontId="0" fillId="0" borderId="0" xfId="75" applyNumberFormat="1" applyFont="1" applyFill="1" applyBorder="1" applyAlignment="1">
      <alignment vertical="center"/>
      <protection/>
    </xf>
    <xf numFmtId="3" fontId="0" fillId="0" borderId="0" xfId="75" applyNumberFormat="1" applyFont="1" applyFill="1" applyBorder="1" applyAlignment="1">
      <alignment horizontal="right" vertical="center"/>
      <protection/>
    </xf>
    <xf numFmtId="3" fontId="2" fillId="0" borderId="0" xfId="65" applyNumberFormat="1">
      <alignment/>
      <protection/>
    </xf>
    <xf numFmtId="3" fontId="0" fillId="34" borderId="11" xfId="65" applyNumberFormat="1" applyFont="1" applyFill="1" applyBorder="1" applyAlignment="1">
      <alignment/>
      <protection/>
    </xf>
    <xf numFmtId="167" fontId="0" fillId="0" borderId="0" xfId="65" applyNumberFormat="1" applyFont="1" applyBorder="1" applyAlignment="1">
      <alignment/>
      <protection/>
    </xf>
    <xf numFmtId="0" fontId="14" fillId="0" borderId="0" xfId="77" applyFont="1" applyAlignment="1">
      <alignment/>
      <protection/>
    </xf>
    <xf numFmtId="0" fontId="0" fillId="0" borderId="0" xfId="77">
      <alignment/>
      <protection/>
    </xf>
    <xf numFmtId="0" fontId="14" fillId="0" borderId="0" xfId="77" applyFont="1" applyAlignment="1">
      <alignment horizontal="right"/>
      <protection/>
    </xf>
    <xf numFmtId="0" fontId="0" fillId="0" borderId="0" xfId="77" applyAlignment="1">
      <alignment/>
      <protection/>
    </xf>
    <xf numFmtId="0" fontId="0" fillId="0" borderId="0" xfId="77" applyAlignment="1">
      <alignment horizontal="right"/>
      <protection/>
    </xf>
    <xf numFmtId="0" fontId="12" fillId="0" borderId="0" xfId="77" applyFont="1">
      <alignment/>
      <protection/>
    </xf>
    <xf numFmtId="0" fontId="5" fillId="0" borderId="0" xfId="77" applyFont="1" applyAlignment="1">
      <alignment/>
      <protection/>
    </xf>
    <xf numFmtId="0" fontId="0" fillId="0" borderId="0" xfId="77" applyAlignment="1">
      <alignment wrapText="1"/>
      <protection/>
    </xf>
    <xf numFmtId="0" fontId="0" fillId="0" borderId="0" xfId="77" applyAlignment="1">
      <alignment horizontal="right" wrapText="1"/>
      <protection/>
    </xf>
    <xf numFmtId="0" fontId="12" fillId="0" borderId="31" xfId="77" applyFont="1" applyBorder="1" applyAlignment="1">
      <alignment horizontal="centerContinuous"/>
      <protection/>
    </xf>
    <xf numFmtId="0" fontId="12" fillId="0" borderId="16" xfId="77" applyFont="1" applyBorder="1">
      <alignment/>
      <protection/>
    </xf>
    <xf numFmtId="0" fontId="12" fillId="0" borderId="0" xfId="77" applyFont="1" applyAlignment="1">
      <alignment horizontal="right"/>
      <protection/>
    </xf>
    <xf numFmtId="0" fontId="12" fillId="0" borderId="11" xfId="77" applyFont="1" applyBorder="1" applyAlignment="1">
      <alignment horizontal="right"/>
      <protection/>
    </xf>
    <xf numFmtId="0" fontId="12" fillId="0" borderId="11" xfId="77" applyFont="1" applyBorder="1">
      <alignment/>
      <protection/>
    </xf>
    <xf numFmtId="3" fontId="0" fillId="0" borderId="0" xfId="77" applyNumberFormat="1" applyAlignment="1">
      <alignment horizontal="right"/>
      <protection/>
    </xf>
    <xf numFmtId="167" fontId="0" fillId="0" borderId="0" xfId="77" applyNumberFormat="1">
      <alignment/>
      <protection/>
    </xf>
    <xf numFmtId="3" fontId="0" fillId="0" borderId="0" xfId="77" applyNumberFormat="1">
      <alignment/>
      <protection/>
    </xf>
    <xf numFmtId="0" fontId="0" fillId="0" borderId="0" xfId="77" applyFont="1" applyAlignment="1">
      <alignment/>
      <protection/>
    </xf>
    <xf numFmtId="3" fontId="0" fillId="0" borderId="0" xfId="77" applyNumberFormat="1" applyFont="1">
      <alignment/>
      <protection/>
    </xf>
    <xf numFmtId="0" fontId="0" fillId="0" borderId="10" xfId="77" applyBorder="1">
      <alignment/>
      <protection/>
    </xf>
    <xf numFmtId="0" fontId="12" fillId="0" borderId="10" xfId="77" applyFont="1" applyBorder="1">
      <alignment/>
      <protection/>
    </xf>
    <xf numFmtId="3" fontId="12" fillId="0" borderId="10" xfId="77" applyNumberFormat="1" applyFont="1" applyBorder="1" applyAlignment="1">
      <alignment horizontal="right"/>
      <protection/>
    </xf>
    <xf numFmtId="167" fontId="12" fillId="0" borderId="10" xfId="77" applyNumberFormat="1" applyFont="1" applyBorder="1">
      <alignment/>
      <protection/>
    </xf>
    <xf numFmtId="167" fontId="12" fillId="0" borderId="10" xfId="77" applyNumberFormat="1" applyFont="1" applyBorder="1" applyAlignment="1">
      <alignment horizontal="right"/>
      <protection/>
    </xf>
    <xf numFmtId="168" fontId="0" fillId="0" borderId="0" xfId="77" applyNumberFormat="1">
      <alignment/>
      <protection/>
    </xf>
    <xf numFmtId="0" fontId="0" fillId="0" borderId="0" xfId="77" applyFont="1">
      <alignment/>
      <protection/>
    </xf>
    <xf numFmtId="0" fontId="0" fillId="0" borderId="0" xfId="77" applyFont="1">
      <alignment/>
      <protection/>
    </xf>
    <xf numFmtId="0" fontId="14" fillId="0" borderId="0" xfId="72" applyFont="1">
      <alignment/>
      <protection/>
    </xf>
    <xf numFmtId="0" fontId="0" fillId="0" borderId="0" xfId="72" applyFont="1">
      <alignment/>
      <protection/>
    </xf>
    <xf numFmtId="0" fontId="5" fillId="0" borderId="0" xfId="72" applyFont="1">
      <alignment/>
      <protection/>
    </xf>
    <xf numFmtId="0" fontId="12" fillId="0" borderId="20" xfId="72" applyFont="1" applyBorder="1" applyAlignment="1">
      <alignment horizontal="center"/>
      <protection/>
    </xf>
    <xf numFmtId="0" fontId="12" fillId="0" borderId="32" xfId="72" applyFont="1" applyBorder="1" applyAlignment="1">
      <alignment horizontal="center"/>
      <protection/>
    </xf>
    <xf numFmtId="0" fontId="0" fillId="0" borderId="28" xfId="72" applyFont="1" applyBorder="1" applyAlignment="1">
      <alignment horizontal="center"/>
      <protection/>
    </xf>
    <xf numFmtId="0" fontId="0" fillId="0" borderId="28" xfId="72" applyFont="1" applyBorder="1" applyAlignment="1">
      <alignment horizontal="right"/>
      <protection/>
    </xf>
    <xf numFmtId="174" fontId="0" fillId="0" borderId="0" xfId="71" applyNumberFormat="1" applyFont="1">
      <alignment/>
      <protection/>
    </xf>
    <xf numFmtId="0" fontId="0" fillId="0" borderId="28" xfId="72" applyFont="1" applyFill="1" applyBorder="1" applyAlignment="1">
      <alignment horizontal="right"/>
      <protection/>
    </xf>
    <xf numFmtId="0" fontId="0" fillId="0" borderId="28" xfId="72" applyFont="1" applyFill="1" applyBorder="1" applyAlignment="1">
      <alignment horizontal="center"/>
      <protection/>
    </xf>
    <xf numFmtId="0" fontId="0" fillId="0" borderId="28" xfId="77" applyBorder="1" applyAlignment="1">
      <alignment horizontal="center"/>
      <protection/>
    </xf>
    <xf numFmtId="0" fontId="0" fillId="0" borderId="0" xfId="0" applyBorder="1" applyAlignment="1">
      <alignment horizontal="left" wrapText="1"/>
    </xf>
    <xf numFmtId="0" fontId="5" fillId="0" borderId="0" xfId="77" applyFont="1" applyAlignment="1">
      <alignment horizontal="center"/>
      <protection/>
    </xf>
    <xf numFmtId="0" fontId="14" fillId="0" borderId="0" xfId="73" applyFont="1" applyAlignment="1">
      <alignment horizontal="left"/>
      <protection/>
    </xf>
    <xf numFmtId="0" fontId="17" fillId="0" borderId="0" xfId="73" applyFont="1" applyAlignment="1">
      <alignment horizontal="centerContinuous"/>
      <protection/>
    </xf>
    <xf numFmtId="3" fontId="17" fillId="0" borderId="0" xfId="73" applyNumberFormat="1" applyFont="1" applyAlignment="1">
      <alignment horizontal="centerContinuous"/>
      <protection/>
    </xf>
    <xf numFmtId="0" fontId="17" fillId="0" borderId="0" xfId="73" applyFont="1">
      <alignment/>
      <protection/>
    </xf>
    <xf numFmtId="0" fontId="20" fillId="0" borderId="0" xfId="73" applyFont="1">
      <alignment/>
      <protection/>
    </xf>
    <xf numFmtId="0" fontId="5" fillId="0" borderId="0" xfId="73" applyFont="1" applyAlignment="1">
      <alignment horizontal="left"/>
      <protection/>
    </xf>
    <xf numFmtId="0" fontId="0" fillId="0" borderId="0" xfId="73" applyFont="1">
      <alignment/>
      <protection/>
    </xf>
    <xf numFmtId="3" fontId="0" fillId="0" borderId="0" xfId="73" applyNumberFormat="1" applyFont="1">
      <alignment/>
      <protection/>
    </xf>
    <xf numFmtId="0" fontId="0" fillId="0" borderId="16" xfId="73" applyFont="1" applyBorder="1">
      <alignment/>
      <protection/>
    </xf>
    <xf numFmtId="0" fontId="12" fillId="0" borderId="17" xfId="73" applyFont="1" applyBorder="1" applyAlignment="1">
      <alignment horizontal="center" wrapText="1"/>
      <protection/>
    </xf>
    <xf numFmtId="0" fontId="12" fillId="0" borderId="11" xfId="73" applyFont="1" applyBorder="1">
      <alignment/>
      <protection/>
    </xf>
    <xf numFmtId="0" fontId="12" fillId="0" borderId="11" xfId="73" applyFont="1" applyBorder="1" applyAlignment="1">
      <alignment horizontal="right"/>
      <protection/>
    </xf>
    <xf numFmtId="0" fontId="21" fillId="0" borderId="0" xfId="73" applyFont="1">
      <alignment/>
      <protection/>
    </xf>
    <xf numFmtId="0" fontId="13" fillId="33" borderId="22" xfId="73" applyNumberFormat="1" applyFont="1" applyFill="1" applyBorder="1" applyAlignment="1">
      <alignment horizontal="left"/>
      <protection/>
    </xf>
    <xf numFmtId="167" fontId="0" fillId="0" borderId="0" xfId="73" applyNumberFormat="1" applyFont="1" applyFill="1" applyBorder="1">
      <alignment/>
      <protection/>
    </xf>
    <xf numFmtId="167" fontId="0" fillId="0" borderId="0" xfId="73" applyNumberFormat="1" applyFont="1" applyBorder="1">
      <alignment/>
      <protection/>
    </xf>
    <xf numFmtId="0" fontId="13" fillId="33" borderId="0" xfId="73" applyNumberFormat="1" applyFont="1" applyFill="1" applyBorder="1" applyAlignment="1">
      <alignment horizontal="left"/>
      <protection/>
    </xf>
    <xf numFmtId="3" fontId="0" fillId="0" borderId="0" xfId="73" applyNumberFormat="1" applyFont="1" applyFill="1" applyBorder="1">
      <alignment/>
      <protection/>
    </xf>
    <xf numFmtId="0" fontId="0" fillId="34" borderId="0" xfId="73" applyNumberFormat="1" applyFont="1" applyFill="1" applyBorder="1" applyAlignment="1">
      <alignment/>
      <protection/>
    </xf>
    <xf numFmtId="0" fontId="0" fillId="0" borderId="0" xfId="73" applyFont="1" applyBorder="1">
      <alignment/>
      <protection/>
    </xf>
    <xf numFmtId="3" fontId="0" fillId="0" borderId="0" xfId="73" applyNumberFormat="1" applyFont="1" applyBorder="1">
      <alignment/>
      <protection/>
    </xf>
    <xf numFmtId="0" fontId="20" fillId="0" borderId="0" xfId="73" applyFont="1" applyBorder="1">
      <alignment/>
      <protection/>
    </xf>
    <xf numFmtId="0" fontId="13" fillId="34" borderId="0" xfId="73" applyNumberFormat="1" applyFont="1" applyFill="1" applyBorder="1" applyAlignment="1">
      <alignment horizontal="left"/>
      <protection/>
    </xf>
    <xf numFmtId="3" fontId="0" fillId="0" borderId="0" xfId="73" applyNumberFormat="1" applyFont="1" applyFill="1">
      <alignment/>
      <protection/>
    </xf>
    <xf numFmtId="0" fontId="20" fillId="0" borderId="0" xfId="73" applyFont="1" applyFill="1">
      <alignment/>
      <protection/>
    </xf>
    <xf numFmtId="0" fontId="0" fillId="0" borderId="0" xfId="73" applyNumberFormat="1" applyFont="1" applyFill="1" applyBorder="1" applyAlignment="1">
      <alignment horizontal="left"/>
      <protection/>
    </xf>
    <xf numFmtId="0" fontId="12" fillId="0" borderId="0" xfId="73" applyFont="1" applyBorder="1">
      <alignment/>
      <protection/>
    </xf>
    <xf numFmtId="164" fontId="0" fillId="0" borderId="0" xfId="73" applyNumberFormat="1" applyFont="1" applyBorder="1">
      <alignment/>
      <protection/>
    </xf>
    <xf numFmtId="0" fontId="12" fillId="0" borderId="10" xfId="73" applyFont="1" applyBorder="1">
      <alignment/>
      <protection/>
    </xf>
    <xf numFmtId="3" fontId="12" fillId="0" borderId="10" xfId="73" applyNumberFormat="1" applyFont="1" applyBorder="1">
      <alignment/>
      <protection/>
    </xf>
    <xf numFmtId="167" fontId="12" fillId="0" borderId="10" xfId="46" applyNumberFormat="1" applyFont="1" applyBorder="1" applyAlignment="1">
      <alignment/>
    </xf>
    <xf numFmtId="164" fontId="12" fillId="0" borderId="10" xfId="73" applyNumberFormat="1" applyFont="1" applyBorder="1">
      <alignment/>
      <protection/>
    </xf>
    <xf numFmtId="167" fontId="12" fillId="0" borderId="10" xfId="73" applyNumberFormat="1" applyFont="1" applyBorder="1">
      <alignment/>
      <protection/>
    </xf>
    <xf numFmtId="3" fontId="12" fillId="0" borderId="0" xfId="73" applyNumberFormat="1" applyFont="1" applyBorder="1">
      <alignment/>
      <protection/>
    </xf>
    <xf numFmtId="167" fontId="12" fillId="0" borderId="0" xfId="46" applyNumberFormat="1" applyFont="1" applyBorder="1" applyAlignment="1">
      <alignment/>
    </xf>
    <xf numFmtId="164" fontId="12" fillId="0" borderId="0" xfId="73" applyNumberFormat="1" applyFont="1" applyBorder="1">
      <alignment/>
      <protection/>
    </xf>
    <xf numFmtId="167" fontId="12" fillId="0" borderId="0" xfId="73" applyNumberFormat="1" applyFont="1" applyBorder="1">
      <alignment/>
      <protection/>
    </xf>
    <xf numFmtId="3" fontId="20" fillId="0" borderId="0" xfId="73" applyNumberFormat="1" applyFont="1">
      <alignment/>
      <protection/>
    </xf>
    <xf numFmtId="0" fontId="14" fillId="0" borderId="0" xfId="68" applyFont="1" applyProtection="1">
      <alignment/>
      <protection/>
    </xf>
    <xf numFmtId="0" fontId="2" fillId="0" borderId="0" xfId="78">
      <alignment/>
      <protection/>
    </xf>
    <xf numFmtId="0" fontId="5" fillId="0" borderId="0" xfId="68" applyFont="1" applyProtection="1">
      <alignment/>
      <protection/>
    </xf>
    <xf numFmtId="0" fontId="2" fillId="0" borderId="0" xfId="78" applyBorder="1">
      <alignment/>
      <protection/>
    </xf>
    <xf numFmtId="0" fontId="2" fillId="0" borderId="33" xfId="78" applyBorder="1" applyAlignment="1">
      <alignment horizontal="center"/>
      <protection/>
    </xf>
    <xf numFmtId="0" fontId="2" fillId="0" borderId="0" xfId="78" applyBorder="1" applyAlignment="1">
      <alignment horizontal="center"/>
      <protection/>
    </xf>
    <xf numFmtId="0" fontId="2" fillId="0" borderId="0" xfId="78" applyAlignment="1">
      <alignment horizontal="center"/>
      <protection/>
    </xf>
    <xf numFmtId="167" fontId="2" fillId="0" borderId="0" xfId="78" applyNumberFormat="1" applyAlignment="1">
      <alignment/>
      <protection/>
    </xf>
    <xf numFmtId="3" fontId="2" fillId="0" borderId="0" xfId="78" applyNumberFormat="1" applyAlignment="1">
      <alignment/>
      <protection/>
    </xf>
    <xf numFmtId="10" fontId="2" fillId="0" borderId="0" xfId="93" applyNumberFormat="1" applyFont="1" applyAlignment="1">
      <alignment/>
    </xf>
    <xf numFmtId="3" fontId="2" fillId="0" borderId="0" xfId="78" applyNumberFormat="1" applyFont="1" applyFill="1" applyAlignment="1">
      <alignment/>
      <protection/>
    </xf>
    <xf numFmtId="0" fontId="2" fillId="0" borderId="0" xfId="78" applyFill="1" applyBorder="1" applyAlignment="1">
      <alignment horizontal="center"/>
      <protection/>
    </xf>
    <xf numFmtId="3" fontId="2" fillId="0" borderId="0" xfId="78" applyNumberFormat="1" applyAlignment="1">
      <alignment horizontal="center"/>
      <protection/>
    </xf>
    <xf numFmtId="3" fontId="2" fillId="0" borderId="0" xfId="78" applyNumberFormat="1" applyFont="1" applyFill="1" applyAlignment="1">
      <alignment horizontal="center"/>
      <protection/>
    </xf>
    <xf numFmtId="37" fontId="17" fillId="0" borderId="0" xfId="68" applyNumberFormat="1" applyFont="1" applyProtection="1">
      <alignment/>
      <protection/>
    </xf>
    <xf numFmtId="39" fontId="17" fillId="0" borderId="0" xfId="68" applyNumberFormat="1" applyFont="1" applyProtection="1">
      <alignment/>
      <protection/>
    </xf>
    <xf numFmtId="0" fontId="0" fillId="0" borderId="0" xfId="67">
      <alignment/>
      <protection/>
    </xf>
    <xf numFmtId="0" fontId="0" fillId="0" borderId="0" xfId="68" applyFont="1" applyProtection="1">
      <alignment/>
      <protection/>
    </xf>
    <xf numFmtId="37" fontId="0" fillId="0" borderId="0" xfId="68" applyNumberFormat="1" applyFont="1" applyProtection="1">
      <alignment/>
      <protection/>
    </xf>
    <xf numFmtId="39" fontId="0" fillId="0" borderId="0" xfId="68" applyNumberFormat="1" applyFont="1" applyProtection="1">
      <alignment/>
      <protection/>
    </xf>
    <xf numFmtId="0" fontId="11" fillId="35" borderId="17" xfId="68" applyFont="1" applyFill="1" applyBorder="1" applyAlignment="1" applyProtection="1">
      <alignment horizontal="left"/>
      <protection/>
    </xf>
    <xf numFmtId="39" fontId="12" fillId="0" borderId="17" xfId="68" applyNumberFormat="1" applyFont="1" applyBorder="1" applyAlignment="1" applyProtection="1">
      <alignment horizontal="right"/>
      <protection/>
    </xf>
    <xf numFmtId="39" fontId="12" fillId="0" borderId="17" xfId="68" applyNumberFormat="1" applyFont="1" applyBorder="1" applyAlignment="1" applyProtection="1">
      <alignment horizontal="center"/>
      <protection/>
    </xf>
    <xf numFmtId="37" fontId="12" fillId="0" borderId="17" xfId="68" applyNumberFormat="1" applyFont="1" applyBorder="1" applyAlignment="1" applyProtection="1">
      <alignment horizontal="right"/>
      <protection/>
    </xf>
    <xf numFmtId="0" fontId="11" fillId="35" borderId="34" xfId="68" applyFont="1" applyFill="1" applyBorder="1" applyAlignment="1" applyProtection="1">
      <alignment horizontal="left"/>
      <protection/>
    </xf>
    <xf numFmtId="37" fontId="12" fillId="0" borderId="34" xfId="68" applyNumberFormat="1" applyFont="1" applyBorder="1" applyAlignment="1" applyProtection="1" quotePrefix="1">
      <alignment horizontal="right"/>
      <protection/>
    </xf>
    <xf numFmtId="37" fontId="12" fillId="0" borderId="34" xfId="68" applyNumberFormat="1" applyFont="1" applyBorder="1" applyAlignment="1" applyProtection="1">
      <alignment horizontal="center"/>
      <protection/>
    </xf>
    <xf numFmtId="37" fontId="12" fillId="0" borderId="34" xfId="68" applyNumberFormat="1" applyFont="1" applyBorder="1" applyAlignment="1" applyProtection="1">
      <alignment horizontal="right"/>
      <protection/>
    </xf>
    <xf numFmtId="39" fontId="12" fillId="0" borderId="34" xfId="68" applyNumberFormat="1" applyFont="1" applyBorder="1" applyAlignment="1" applyProtection="1">
      <alignment horizontal="right"/>
      <protection/>
    </xf>
    <xf numFmtId="39" fontId="12" fillId="0" borderId="34" xfId="68" applyNumberFormat="1" applyFont="1" applyBorder="1" applyAlignment="1" applyProtection="1">
      <alignment horizontal="center"/>
      <protection/>
    </xf>
    <xf numFmtId="0" fontId="11" fillId="35" borderId="0" xfId="68" applyFont="1" applyFill="1" applyBorder="1" applyAlignment="1" applyProtection="1">
      <alignment horizontal="left"/>
      <protection/>
    </xf>
    <xf numFmtId="37" fontId="12" fillId="0" borderId="0" xfId="68" applyNumberFormat="1" applyFont="1" applyBorder="1" applyAlignment="1" applyProtection="1">
      <alignment horizontal="right"/>
      <protection/>
    </xf>
    <xf numFmtId="39" fontId="12" fillId="0" borderId="0" xfId="68" applyNumberFormat="1" applyFont="1" applyBorder="1" applyAlignment="1" applyProtection="1">
      <alignment horizontal="right"/>
      <protection/>
    </xf>
    <xf numFmtId="0" fontId="0" fillId="0" borderId="0" xfId="68" applyFont="1" applyAlignment="1" applyProtection="1">
      <alignment horizontal="left"/>
      <protection/>
    </xf>
    <xf numFmtId="3" fontId="0" fillId="0" borderId="0" xfId="68" applyNumberFormat="1" applyFont="1" applyProtection="1">
      <alignment/>
      <protection/>
    </xf>
    <xf numFmtId="169" fontId="0" fillId="0" borderId="0" xfId="93" applyNumberFormat="1" applyFont="1" applyAlignment="1">
      <alignment/>
    </xf>
    <xf numFmtId="167" fontId="0" fillId="0" borderId="0" xfId="68" applyNumberFormat="1" applyFont="1" applyAlignment="1" applyProtection="1">
      <alignment horizontal="right"/>
      <protection/>
    </xf>
    <xf numFmtId="5" fontId="0" fillId="0" borderId="0" xfId="68" applyNumberFormat="1" applyFont="1" applyAlignment="1" applyProtection="1">
      <alignment horizontal="right"/>
      <protection/>
    </xf>
    <xf numFmtId="169" fontId="0" fillId="0" borderId="0" xfId="68" applyNumberFormat="1" applyFont="1" applyAlignment="1" applyProtection="1">
      <alignment horizontal="right"/>
      <protection/>
    </xf>
    <xf numFmtId="0" fontId="13" fillId="35" borderId="0" xfId="68" applyFont="1" applyFill="1" applyAlignment="1" applyProtection="1">
      <alignment horizontal="left"/>
      <protection/>
    </xf>
    <xf numFmtId="3" fontId="0" fillId="0" borderId="0" xfId="68" applyNumberFormat="1" applyFont="1" applyAlignment="1" applyProtection="1">
      <alignment horizontal="right"/>
      <protection/>
    </xf>
    <xf numFmtId="171" fontId="0" fillId="0" borderId="0" xfId="93" applyNumberFormat="1" applyAlignment="1">
      <alignment/>
    </xf>
    <xf numFmtId="37" fontId="0" fillId="0" borderId="0" xfId="68" applyNumberFormat="1" applyFont="1" applyAlignment="1" applyProtection="1">
      <alignment horizontal="right"/>
      <protection/>
    </xf>
    <xf numFmtId="169" fontId="0" fillId="0" borderId="0" xfId="68" applyNumberFormat="1" applyFont="1" applyFill="1" applyAlignment="1" applyProtection="1">
      <alignment horizontal="right"/>
      <protection/>
    </xf>
    <xf numFmtId="0" fontId="0" fillId="0" borderId="0" xfId="67" applyFill="1">
      <alignment/>
      <protection/>
    </xf>
    <xf numFmtId="171" fontId="0" fillId="0" borderId="0" xfId="93" applyNumberFormat="1" applyFill="1" applyAlignment="1">
      <alignment/>
    </xf>
    <xf numFmtId="169" fontId="0" fillId="0" borderId="0" xfId="68" applyNumberFormat="1" applyFont="1" applyProtection="1">
      <alignment/>
      <protection/>
    </xf>
    <xf numFmtId="0" fontId="0" fillId="0" borderId="35" xfId="68" applyFont="1" applyBorder="1" applyAlignment="1" applyProtection="1">
      <alignment horizontal="left"/>
      <protection/>
    </xf>
    <xf numFmtId="3" fontId="0" fillId="0" borderId="35" xfId="68" applyNumberFormat="1" applyFont="1" applyBorder="1" applyProtection="1">
      <alignment/>
      <protection/>
    </xf>
    <xf numFmtId="37" fontId="0" fillId="0" borderId="35" xfId="68" applyNumberFormat="1" applyFont="1" applyBorder="1" applyProtection="1">
      <alignment/>
      <protection/>
    </xf>
    <xf numFmtId="169" fontId="0" fillId="0" borderId="35" xfId="68" applyNumberFormat="1" applyFont="1" applyBorder="1" applyProtection="1">
      <alignment/>
      <protection/>
    </xf>
    <xf numFmtId="167" fontId="0" fillId="0" borderId="35" xfId="68" applyNumberFormat="1" applyFont="1" applyBorder="1" applyProtection="1">
      <alignment/>
      <protection/>
    </xf>
    <xf numFmtId="5" fontId="0" fillId="0" borderId="35" xfId="68" applyNumberFormat="1" applyFont="1" applyBorder="1" applyProtection="1">
      <alignment/>
      <protection/>
    </xf>
    <xf numFmtId="0" fontId="0" fillId="0" borderId="0" xfId="68" applyFont="1" applyBorder="1" applyAlignment="1" applyProtection="1">
      <alignment horizontal="left"/>
      <protection/>
    </xf>
    <xf numFmtId="37" fontId="0" fillId="0" borderId="0" xfId="68" applyNumberFormat="1" applyFont="1" applyBorder="1" applyProtection="1">
      <alignment/>
      <protection/>
    </xf>
    <xf numFmtId="169" fontId="0" fillId="0" borderId="0" xfId="68" applyNumberFormat="1" applyFont="1" applyBorder="1" applyProtection="1">
      <alignment/>
      <protection/>
    </xf>
    <xf numFmtId="5" fontId="0" fillId="0" borderId="0" xfId="68" applyNumberFormat="1" applyFont="1" applyBorder="1" applyProtection="1">
      <alignment/>
      <protection/>
    </xf>
    <xf numFmtId="10" fontId="0" fillId="0" borderId="0" xfId="68" applyNumberFormat="1" applyFont="1" applyProtection="1">
      <alignment/>
      <protection/>
    </xf>
    <xf numFmtId="0" fontId="12" fillId="0" borderId="35" xfId="68" applyFont="1" applyBorder="1" applyAlignment="1" applyProtection="1">
      <alignment horizontal="left"/>
      <protection/>
    </xf>
    <xf numFmtId="37" fontId="12" fillId="0" borderId="35" xfId="68" applyNumberFormat="1" applyFont="1" applyBorder="1" applyProtection="1">
      <alignment/>
      <protection/>
    </xf>
    <xf numFmtId="9" fontId="12" fillId="0" borderId="35" xfId="68" applyNumberFormat="1" applyFont="1" applyBorder="1" applyProtection="1">
      <alignment/>
      <protection/>
    </xf>
    <xf numFmtId="5" fontId="12" fillId="0" borderId="35" xfId="68" applyNumberFormat="1" applyFont="1" applyBorder="1" applyProtection="1">
      <alignment/>
      <protection/>
    </xf>
    <xf numFmtId="169" fontId="12" fillId="0" borderId="35" xfId="68" applyNumberFormat="1" applyFont="1" applyBorder="1" applyProtection="1">
      <alignment/>
      <protection/>
    </xf>
    <xf numFmtId="167" fontId="12" fillId="0" borderId="35" xfId="68" applyNumberFormat="1" applyFont="1" applyBorder="1" applyProtection="1">
      <alignment/>
      <protection/>
    </xf>
    <xf numFmtId="0" fontId="18" fillId="0" borderId="0" xfId="68" applyFont="1" applyBorder="1" applyAlignment="1" applyProtection="1">
      <alignment horizontal="left"/>
      <protection/>
    </xf>
    <xf numFmtId="37" fontId="18" fillId="0" borderId="0" xfId="68" applyNumberFormat="1" applyFont="1" applyBorder="1" applyProtection="1">
      <alignment/>
      <protection/>
    </xf>
    <xf numFmtId="9" fontId="18" fillId="0" borderId="0" xfId="68" applyNumberFormat="1" applyFont="1" applyBorder="1" applyProtection="1">
      <alignment/>
      <protection/>
    </xf>
    <xf numFmtId="5" fontId="18" fillId="0" borderId="0" xfId="68" applyNumberFormat="1" applyFont="1" applyBorder="1" applyProtection="1">
      <alignment/>
      <protection/>
    </xf>
    <xf numFmtId="37" fontId="12" fillId="0" borderId="0" xfId="68" applyNumberFormat="1" applyFont="1" applyBorder="1" applyProtection="1">
      <alignment/>
      <protection/>
    </xf>
    <xf numFmtId="9" fontId="12" fillId="0" borderId="0" xfId="68" applyNumberFormat="1" applyFont="1" applyBorder="1" applyProtection="1">
      <alignment/>
      <protection/>
    </xf>
    <xf numFmtId="5" fontId="12" fillId="0" borderId="0" xfId="68" applyNumberFormat="1" applyFont="1" applyBorder="1" applyProtection="1">
      <alignment/>
      <protection/>
    </xf>
    <xf numFmtId="175" fontId="0" fillId="0" borderId="0" xfId="68" applyNumberFormat="1" applyFont="1" applyProtection="1">
      <alignment/>
      <protection/>
    </xf>
    <xf numFmtId="0" fontId="14" fillId="0" borderId="0" xfId="69" applyFont="1">
      <alignment/>
      <protection/>
    </xf>
    <xf numFmtId="0" fontId="2" fillId="0" borderId="0" xfId="69">
      <alignment/>
      <protection/>
    </xf>
    <xf numFmtId="0" fontId="5" fillId="0" borderId="0" xfId="69" applyFont="1">
      <alignment/>
      <protection/>
    </xf>
    <xf numFmtId="0" fontId="2" fillId="0" borderId="36" xfId="69" applyFont="1" applyBorder="1">
      <alignment/>
      <protection/>
    </xf>
    <xf numFmtId="0" fontId="2" fillId="0" borderId="0" xfId="69" applyFont="1">
      <alignment/>
      <protection/>
    </xf>
    <xf numFmtId="0" fontId="0" fillId="0" borderId="0" xfId="69" applyFont="1">
      <alignment/>
      <protection/>
    </xf>
    <xf numFmtId="0" fontId="0" fillId="0" borderId="0" xfId="69" applyFont="1" applyProtection="1">
      <alignment/>
      <protection/>
    </xf>
    <xf numFmtId="0" fontId="25" fillId="0" borderId="0" xfId="69" applyFont="1" applyAlignment="1">
      <alignment horizontal="center"/>
      <protection/>
    </xf>
    <xf numFmtId="0" fontId="0" fillId="34" borderId="0" xfId="69" applyFont="1" applyFill="1">
      <alignment/>
      <protection/>
    </xf>
    <xf numFmtId="0" fontId="12" fillId="34" borderId="0" xfId="69" applyFont="1" applyFill="1" applyAlignment="1">
      <alignment horizontal="center"/>
      <protection/>
    </xf>
    <xf numFmtId="0" fontId="11" fillId="35" borderId="0" xfId="69" applyFont="1" applyFill="1" applyAlignment="1" applyProtection="1">
      <alignment horizontal="center"/>
      <protection/>
    </xf>
    <xf numFmtId="0" fontId="12" fillId="35" borderId="0" xfId="69" applyFont="1" applyFill="1" applyAlignment="1">
      <alignment horizontal="center"/>
      <protection/>
    </xf>
    <xf numFmtId="5" fontId="11" fillId="35" borderId="0" xfId="69" applyNumberFormat="1" applyFont="1" applyFill="1" applyAlignment="1" applyProtection="1">
      <alignment horizontal="center"/>
      <protection/>
    </xf>
    <xf numFmtId="0" fontId="12" fillId="0" borderId="0" xfId="69" applyFont="1" applyAlignment="1">
      <alignment horizontal="center"/>
      <protection/>
    </xf>
    <xf numFmtId="0" fontId="11" fillId="35" borderId="36" xfId="69" applyFont="1" applyFill="1" applyBorder="1" applyAlignment="1" applyProtection="1">
      <alignment horizontal="center"/>
      <protection/>
    </xf>
    <xf numFmtId="0" fontId="11" fillId="35" borderId="36" xfId="69" applyFont="1" applyFill="1" applyBorder="1" applyAlignment="1">
      <alignment horizontal="center"/>
      <protection/>
    </xf>
    <xf numFmtId="0" fontId="12" fillId="0" borderId="36" xfId="69" applyFont="1" applyBorder="1" applyAlignment="1">
      <alignment horizontal="center"/>
      <protection/>
    </xf>
    <xf numFmtId="0" fontId="6" fillId="35" borderId="0" xfId="69" applyFont="1" applyFill="1" applyAlignment="1" applyProtection="1">
      <alignment horizontal="center"/>
      <protection/>
    </xf>
    <xf numFmtId="0" fontId="6" fillId="35" borderId="0" xfId="69" applyFont="1" applyFill="1" applyAlignment="1">
      <alignment horizontal="center"/>
      <protection/>
    </xf>
    <xf numFmtId="0" fontId="0" fillId="0" borderId="0" xfId="69" applyFont="1" applyAlignment="1" applyProtection="1">
      <alignment horizontal="center"/>
      <protection/>
    </xf>
    <xf numFmtId="37" fontId="0" fillId="0" borderId="0" xfId="69" applyNumberFormat="1" applyFont="1" applyProtection="1">
      <alignment/>
      <protection/>
    </xf>
    <xf numFmtId="5" fontId="0" fillId="0" borderId="0" xfId="69" applyNumberFormat="1" applyFont="1" applyAlignment="1" applyProtection="1">
      <alignment horizontal="center"/>
      <protection/>
    </xf>
    <xf numFmtId="7" fontId="26" fillId="0" borderId="0" xfId="69" applyNumberFormat="1" applyFont="1" applyFill="1">
      <alignment/>
      <protection/>
    </xf>
    <xf numFmtId="7" fontId="2" fillId="0" borderId="0" xfId="69" applyNumberFormat="1" applyFont="1">
      <alignment/>
      <protection/>
    </xf>
    <xf numFmtId="10" fontId="2" fillId="0" borderId="0" xfId="93" applyNumberFormat="1" applyFont="1" applyAlignment="1">
      <alignment/>
    </xf>
    <xf numFmtId="0" fontId="2" fillId="0" borderId="0" xfId="69" applyFont="1" applyAlignment="1" applyProtection="1">
      <alignment horizontal="center"/>
      <protection/>
    </xf>
    <xf numFmtId="37" fontId="2" fillId="0" borderId="0" xfId="69" applyNumberFormat="1" applyFont="1" applyProtection="1">
      <alignment/>
      <protection/>
    </xf>
    <xf numFmtId="0" fontId="2" fillId="0" borderId="0" xfId="69" applyFont="1" applyFill="1">
      <alignment/>
      <protection/>
    </xf>
    <xf numFmtId="0" fontId="17" fillId="0" borderId="0" xfId="69" applyFont="1" applyAlignment="1" applyProtection="1">
      <alignment horizontal="left"/>
      <protection/>
    </xf>
    <xf numFmtId="37" fontId="17" fillId="0" borderId="0" xfId="69" applyNumberFormat="1" applyFont="1" applyProtection="1">
      <alignment/>
      <protection/>
    </xf>
    <xf numFmtId="0" fontId="17" fillId="0" borderId="0" xfId="69" applyFont="1">
      <alignment/>
      <protection/>
    </xf>
    <xf numFmtId="0" fontId="27" fillId="0" borderId="0" xfId="69" applyFont="1">
      <alignment/>
      <protection/>
    </xf>
    <xf numFmtId="0" fontId="17" fillId="0" borderId="0" xfId="69" applyFont="1">
      <alignment/>
      <protection/>
    </xf>
    <xf numFmtId="0" fontId="28" fillId="0" borderId="0" xfId="69" applyFont="1" applyAlignment="1">
      <alignment horizontal="center"/>
      <protection/>
    </xf>
    <xf numFmtId="0" fontId="29" fillId="0" borderId="0" xfId="80" applyFont="1">
      <alignment/>
      <protection/>
    </xf>
    <xf numFmtId="0" fontId="15" fillId="0" borderId="0" xfId="80" applyFont="1">
      <alignment/>
      <protection/>
    </xf>
    <xf numFmtId="0" fontId="30" fillId="0" borderId="20" xfId="80" applyFont="1" applyBorder="1">
      <alignment/>
      <protection/>
    </xf>
    <xf numFmtId="0" fontId="30" fillId="0" borderId="20" xfId="80" applyFont="1" applyBorder="1" applyAlignment="1">
      <alignment horizontal="center"/>
      <protection/>
    </xf>
    <xf numFmtId="0" fontId="30" fillId="0" borderId="0" xfId="80" applyFont="1" applyBorder="1">
      <alignment/>
      <protection/>
    </xf>
    <xf numFmtId="0" fontId="30" fillId="0" borderId="0" xfId="80" applyFont="1" applyBorder="1" applyAlignment="1">
      <alignment horizontal="center"/>
      <protection/>
    </xf>
    <xf numFmtId="0" fontId="15" fillId="0" borderId="0" xfId="80">
      <alignment/>
      <protection/>
    </xf>
    <xf numFmtId="167" fontId="15" fillId="0" borderId="0" xfId="80" applyNumberFormat="1" applyFont="1">
      <alignment/>
      <protection/>
    </xf>
    <xf numFmtId="3" fontId="15" fillId="0" borderId="0" xfId="80" applyNumberFormat="1" applyFont="1">
      <alignment/>
      <protection/>
    </xf>
    <xf numFmtId="0" fontId="31" fillId="0" borderId="0" xfId="80" applyFont="1">
      <alignment/>
      <protection/>
    </xf>
    <xf numFmtId="0" fontId="15" fillId="0" borderId="0" xfId="80" applyAlignment="1">
      <alignment horizontal="left" indent="1"/>
      <protection/>
    </xf>
    <xf numFmtId="3" fontId="15" fillId="0" borderId="0" xfId="80" applyNumberFormat="1" applyFont="1" applyFill="1">
      <alignment/>
      <protection/>
    </xf>
    <xf numFmtId="0" fontId="30" fillId="0" borderId="10" xfId="80" applyFont="1" applyBorder="1">
      <alignment/>
      <protection/>
    </xf>
    <xf numFmtId="167" fontId="30" fillId="0" borderId="10" xfId="80" applyNumberFormat="1" applyFont="1" applyBorder="1">
      <alignment/>
      <protection/>
    </xf>
    <xf numFmtId="167" fontId="15" fillId="0" borderId="0" xfId="93" applyNumberFormat="1" applyFont="1" applyAlignment="1">
      <alignment/>
    </xf>
    <xf numFmtId="37" fontId="14" fillId="34" borderId="0" xfId="69" applyNumberFormat="1" applyFont="1" applyFill="1" applyAlignment="1" applyProtection="1">
      <alignment horizontal="left"/>
      <protection/>
    </xf>
    <xf numFmtId="0" fontId="0" fillId="34" borderId="0" xfId="69" applyFont="1" applyFill="1" applyAlignment="1" applyProtection="1">
      <alignment horizontal="left"/>
      <protection/>
    </xf>
    <xf numFmtId="37" fontId="21" fillId="34" borderId="0" xfId="69" applyNumberFormat="1" applyFont="1" applyFill="1" applyProtection="1">
      <alignment/>
      <protection/>
    </xf>
    <xf numFmtId="0" fontId="21" fillId="34" borderId="0" xfId="69" applyFont="1" applyFill="1" applyProtection="1">
      <alignment/>
      <protection/>
    </xf>
    <xf numFmtId="37" fontId="0" fillId="34" borderId="0" xfId="69" applyNumberFormat="1" applyFont="1" applyFill="1" applyAlignment="1" applyProtection="1">
      <alignment horizontal="centerContinuous"/>
      <protection/>
    </xf>
    <xf numFmtId="37" fontId="12" fillId="34" borderId="0" xfId="69" applyNumberFormat="1" applyFont="1" applyFill="1" applyAlignment="1" applyProtection="1">
      <alignment horizontal="left"/>
      <protection/>
    </xf>
    <xf numFmtId="37" fontId="0" fillId="34" borderId="0" xfId="69" applyNumberFormat="1" applyFont="1" applyFill="1" applyAlignment="1" applyProtection="1">
      <alignment horizontal="left"/>
      <protection/>
    </xf>
    <xf numFmtId="5" fontId="32" fillId="34" borderId="17" xfId="69" applyNumberFormat="1" applyFont="1" applyFill="1" applyBorder="1" applyProtection="1">
      <alignment/>
      <protection/>
    </xf>
    <xf numFmtId="37" fontId="32" fillId="34" borderId="17" xfId="69" applyNumberFormat="1" applyFont="1" applyFill="1" applyBorder="1" applyAlignment="1" applyProtection="1">
      <alignment horizontal="center"/>
      <protection/>
    </xf>
    <xf numFmtId="0" fontId="32" fillId="34" borderId="0" xfId="69" applyFont="1" applyFill="1" applyBorder="1" applyProtection="1">
      <alignment/>
      <protection/>
    </xf>
    <xf numFmtId="0" fontId="32" fillId="34" borderId="17" xfId="69" applyFont="1" applyFill="1" applyBorder="1" applyProtection="1">
      <alignment/>
      <protection/>
    </xf>
    <xf numFmtId="5" fontId="32" fillId="34" borderId="34" xfId="69" applyNumberFormat="1" applyFont="1" applyFill="1" applyBorder="1" applyAlignment="1" applyProtection="1">
      <alignment horizontal="center"/>
      <protection/>
    </xf>
    <xf numFmtId="37" fontId="32" fillId="34" borderId="34" xfId="69" applyNumberFormat="1" applyFont="1" applyFill="1" applyBorder="1" applyAlignment="1" applyProtection="1">
      <alignment horizontal="center"/>
      <protection/>
    </xf>
    <xf numFmtId="5" fontId="32" fillId="34" borderId="34" xfId="69" applyNumberFormat="1" applyFont="1" applyFill="1" applyBorder="1" applyProtection="1">
      <alignment/>
      <protection/>
    </xf>
    <xf numFmtId="5" fontId="8" fillId="34" borderId="0" xfId="69" applyNumberFormat="1" applyFont="1" applyFill="1" applyBorder="1" applyProtection="1">
      <alignment/>
      <protection/>
    </xf>
    <xf numFmtId="10" fontId="33" fillId="34" borderId="0" xfId="93" applyNumberFormat="1" applyFont="1" applyFill="1" applyBorder="1" applyAlignment="1" applyProtection="1">
      <alignment/>
      <protection/>
    </xf>
    <xf numFmtId="0" fontId="8" fillId="34" borderId="0" xfId="69" applyFont="1" applyFill="1" applyBorder="1" applyProtection="1">
      <alignment/>
      <protection/>
    </xf>
    <xf numFmtId="10" fontId="33" fillId="34" borderId="0" xfId="93" applyNumberFormat="1" applyFont="1" applyFill="1" applyAlignment="1" applyProtection="1">
      <alignment/>
      <protection/>
    </xf>
    <xf numFmtId="37" fontId="8" fillId="34" borderId="0" xfId="79" applyNumberFormat="1" applyFont="1" applyFill="1" applyBorder="1">
      <alignment/>
      <protection/>
    </xf>
    <xf numFmtId="37" fontId="8" fillId="34" borderId="0" xfId="69" applyNumberFormat="1" applyFont="1" applyFill="1" applyBorder="1" applyProtection="1">
      <alignment/>
      <protection/>
    </xf>
    <xf numFmtId="5" fontId="8" fillId="34" borderId="34" xfId="69" applyNumberFormat="1" applyFont="1" applyFill="1" applyBorder="1" applyProtection="1">
      <alignment/>
      <protection/>
    </xf>
    <xf numFmtId="37" fontId="8" fillId="34" borderId="11" xfId="79" applyNumberFormat="1" applyFont="1" applyFill="1" applyBorder="1">
      <alignment/>
      <protection/>
    </xf>
    <xf numFmtId="37" fontId="8" fillId="34" borderId="11" xfId="69" applyNumberFormat="1" applyFont="1" applyFill="1" applyBorder="1" applyProtection="1">
      <alignment/>
      <protection/>
    </xf>
    <xf numFmtId="0" fontId="8" fillId="34" borderId="34" xfId="69" applyFont="1" applyFill="1" applyBorder="1" applyProtection="1">
      <alignment/>
      <protection/>
    </xf>
    <xf numFmtId="4" fontId="0" fillId="34" borderId="0" xfId="79" applyNumberFormat="1" applyFill="1">
      <alignment/>
      <protection/>
    </xf>
    <xf numFmtId="37" fontId="8" fillId="34" borderId="0" xfId="69" applyNumberFormat="1" applyFont="1" applyFill="1" applyProtection="1">
      <alignment/>
      <protection/>
    </xf>
    <xf numFmtId="0" fontId="8" fillId="34" borderId="0" xfId="69" applyFont="1" applyFill="1" applyProtection="1">
      <alignment/>
      <protection/>
    </xf>
    <xf numFmtId="37" fontId="0" fillId="34" borderId="0" xfId="69" applyNumberFormat="1" applyFont="1" applyFill="1" applyProtection="1">
      <alignment/>
      <protection/>
    </xf>
    <xf numFmtId="0" fontId="0" fillId="34" borderId="0" xfId="69" applyFont="1" applyFill="1" applyProtection="1">
      <alignment/>
      <protection/>
    </xf>
    <xf numFmtId="5" fontId="8" fillId="34" borderId="17" xfId="69" applyNumberFormat="1" applyFont="1" applyFill="1" applyBorder="1" applyProtection="1">
      <alignment/>
      <protection/>
    </xf>
    <xf numFmtId="0" fontId="8" fillId="34" borderId="17" xfId="69" applyFont="1" applyFill="1" applyBorder="1" applyProtection="1">
      <alignment/>
      <protection/>
    </xf>
    <xf numFmtId="176" fontId="8" fillId="34" borderId="0" xfId="79" applyNumberFormat="1" applyFont="1" applyFill="1" applyBorder="1">
      <alignment/>
      <protection/>
    </xf>
    <xf numFmtId="5" fontId="8" fillId="34" borderId="0" xfId="79" applyNumberFormat="1" applyFont="1" applyFill="1" applyBorder="1">
      <alignment/>
      <protection/>
    </xf>
    <xf numFmtId="5" fontId="32" fillId="34" borderId="35" xfId="69" applyNumberFormat="1" applyFont="1" applyFill="1" applyBorder="1" applyProtection="1">
      <alignment/>
      <protection/>
    </xf>
    <xf numFmtId="0" fontId="0" fillId="34" borderId="0" xfId="69" applyFont="1" applyFill="1" applyBorder="1" applyProtection="1">
      <alignment/>
      <protection/>
    </xf>
    <xf numFmtId="37" fontId="0" fillId="34" borderId="0" xfId="69" applyNumberFormat="1" applyFont="1" applyFill="1" applyBorder="1" applyProtection="1">
      <alignment/>
      <protection/>
    </xf>
    <xf numFmtId="0" fontId="32" fillId="34" borderId="35" xfId="69" applyFont="1" applyFill="1" applyBorder="1" applyProtection="1">
      <alignment/>
      <protection/>
    </xf>
    <xf numFmtId="0" fontId="14" fillId="0" borderId="0" xfId="0" applyFont="1" applyAlignment="1">
      <alignment horizontal="left"/>
    </xf>
    <xf numFmtId="0" fontId="0" fillId="0" borderId="0" xfId="0" applyAlignment="1">
      <alignment horizontal="centerContinuous"/>
    </xf>
    <xf numFmtId="0" fontId="12" fillId="0" borderId="0" xfId="0" applyFont="1" applyAlignment="1">
      <alignment horizontal="left"/>
    </xf>
    <xf numFmtId="0" fontId="18" fillId="0" borderId="31" xfId="69" applyFont="1" applyBorder="1" applyAlignment="1" applyProtection="1">
      <alignment horizontal="left"/>
      <protection/>
    </xf>
    <xf numFmtId="37" fontId="18" fillId="0" borderId="31" xfId="69" applyNumberFormat="1" applyFont="1" applyBorder="1" applyAlignment="1" applyProtection="1">
      <alignment horizontal="center"/>
      <protection/>
    </xf>
    <xf numFmtId="0" fontId="17" fillId="0" borderId="0" xfId="69" applyFont="1" applyBorder="1" applyAlignment="1" applyProtection="1">
      <alignment horizontal="left"/>
      <protection/>
    </xf>
    <xf numFmtId="0" fontId="0" fillId="0" borderId="0" xfId="0" applyFont="1" applyAlignment="1">
      <alignment/>
    </xf>
    <xf numFmtId="167" fontId="17" fillId="0" borderId="0" xfId="0" applyNumberFormat="1" applyFont="1" applyAlignment="1">
      <alignment/>
    </xf>
    <xf numFmtId="3" fontId="17" fillId="0" borderId="0" xfId="0" applyNumberFormat="1" applyFont="1" applyAlignment="1">
      <alignment/>
    </xf>
    <xf numFmtId="0" fontId="17" fillId="0" borderId="18" xfId="69" applyFont="1" applyBorder="1" applyAlignment="1" applyProtection="1">
      <alignment horizontal="left"/>
      <protection/>
    </xf>
    <xf numFmtId="0" fontId="17" fillId="0" borderId="18" xfId="69" applyFont="1" applyBorder="1" applyProtection="1">
      <alignment/>
      <protection/>
    </xf>
    <xf numFmtId="0" fontId="17" fillId="0" borderId="34" xfId="69" applyFont="1" applyBorder="1" applyAlignment="1" applyProtection="1">
      <alignment horizontal="left"/>
      <protection/>
    </xf>
    <xf numFmtId="167" fontId="17" fillId="0" borderId="34" xfId="69" applyNumberFormat="1" applyFont="1" applyBorder="1" applyProtection="1">
      <alignment/>
      <protection/>
    </xf>
    <xf numFmtId="167" fontId="17" fillId="0" borderId="0" xfId="69" applyNumberFormat="1" applyFont="1" applyProtection="1">
      <alignment/>
      <protection/>
    </xf>
    <xf numFmtId="3" fontId="17" fillId="0" borderId="0" xfId="69" applyNumberFormat="1" applyFont="1" applyProtection="1">
      <alignment/>
      <protection/>
    </xf>
    <xf numFmtId="3" fontId="17" fillId="0" borderId="0" xfId="69" applyNumberFormat="1" applyFont="1" applyAlignment="1" applyProtection="1">
      <alignment horizontal="right"/>
      <protection/>
    </xf>
    <xf numFmtId="167" fontId="17" fillId="0" borderId="18" xfId="69" applyNumberFormat="1" applyFont="1" applyBorder="1" applyProtection="1">
      <alignment/>
      <protection/>
    </xf>
    <xf numFmtId="0" fontId="34" fillId="0" borderId="35" xfId="69" applyFont="1" applyBorder="1" applyAlignment="1" applyProtection="1">
      <alignment horizontal="left"/>
      <protection/>
    </xf>
    <xf numFmtId="167" fontId="17" fillId="0" borderId="35" xfId="69" applyNumberFormat="1" applyFont="1" applyBorder="1" applyProtection="1">
      <alignment/>
      <protection/>
    </xf>
    <xf numFmtId="0" fontId="18" fillId="0" borderId="35" xfId="69" applyFont="1" applyBorder="1" applyAlignment="1" applyProtection="1">
      <alignment horizontal="left"/>
      <protection/>
    </xf>
    <xf numFmtId="0" fontId="0" fillId="0" borderId="0" xfId="81">
      <alignment/>
      <protection/>
    </xf>
    <xf numFmtId="44" fontId="0" fillId="0" borderId="0" xfId="46" applyAlignment="1">
      <alignment/>
    </xf>
    <xf numFmtId="168" fontId="0" fillId="0" borderId="0" xfId="0" applyNumberFormat="1" applyAlignment="1">
      <alignment/>
    </xf>
    <xf numFmtId="0" fontId="35" fillId="0" borderId="0" xfId="81" applyFont="1">
      <alignment/>
      <protection/>
    </xf>
    <xf numFmtId="168" fontId="35" fillId="0" borderId="0" xfId="46" applyNumberFormat="1" applyFont="1" applyAlignment="1">
      <alignment/>
    </xf>
    <xf numFmtId="168" fontId="35" fillId="0" borderId="0" xfId="0" applyNumberFormat="1" applyFont="1" applyAlignment="1">
      <alignment/>
    </xf>
    <xf numFmtId="3" fontId="14" fillId="0" borderId="0" xfId="0" applyNumberFormat="1" applyFont="1" applyAlignment="1">
      <alignment/>
    </xf>
    <xf numFmtId="4" fontId="5" fillId="0" borderId="0" xfId="0" applyNumberFormat="1" applyFont="1" applyAlignment="1">
      <alignment/>
    </xf>
    <xf numFmtId="3" fontId="5" fillId="0" borderId="0" xfId="0" applyNumberFormat="1" applyFont="1" applyAlignment="1">
      <alignment/>
    </xf>
    <xf numFmtId="4" fontId="12" fillId="0" borderId="0" xfId="0" applyNumberFormat="1" applyFont="1" applyAlignment="1">
      <alignment/>
    </xf>
    <xf numFmtId="3" fontId="0" fillId="0" borderId="0" xfId="0" applyNumberFormat="1" applyFont="1" applyBorder="1" applyAlignment="1">
      <alignment/>
    </xf>
    <xf numFmtId="0" fontId="9" fillId="0" borderId="37" xfId="0" applyNumberFormat="1" applyFont="1" applyFill="1" applyBorder="1" applyAlignment="1">
      <alignment/>
    </xf>
    <xf numFmtId="0" fontId="11" fillId="0" borderId="37" xfId="0" applyNumberFormat="1" applyFont="1" applyFill="1" applyBorder="1" applyAlignment="1">
      <alignment horizontal="center"/>
    </xf>
    <xf numFmtId="0" fontId="12" fillId="0" borderId="37" xfId="0" applyNumberFormat="1" applyFont="1" applyFill="1" applyBorder="1" applyAlignment="1">
      <alignment horizontal="center"/>
    </xf>
    <xf numFmtId="0" fontId="36" fillId="0" borderId="37" xfId="0" applyNumberFormat="1" applyFont="1" applyFill="1" applyBorder="1" applyAlignment="1">
      <alignment horizontal="center"/>
    </xf>
    <xf numFmtId="3" fontId="11" fillId="0" borderId="11" xfId="0" applyNumberFormat="1" applyFont="1" applyFill="1" applyBorder="1" applyAlignment="1">
      <alignment horizontal="center"/>
    </xf>
    <xf numFmtId="167" fontId="12" fillId="0" borderId="11" xfId="0" applyNumberFormat="1" applyFont="1" applyFill="1" applyBorder="1" applyAlignment="1">
      <alignment horizontal="center"/>
    </xf>
    <xf numFmtId="0" fontId="11" fillId="0" borderId="11" xfId="0" applyNumberFormat="1" applyFont="1" applyFill="1" applyBorder="1" applyAlignment="1">
      <alignment horizontal="center"/>
    </xf>
    <xf numFmtId="4" fontId="12" fillId="0" borderId="11" xfId="0" applyNumberFormat="1" applyFont="1" applyFill="1" applyBorder="1" applyAlignment="1">
      <alignment horizontal="center"/>
    </xf>
    <xf numFmtId="0" fontId="36" fillId="0" borderId="11" xfId="0" applyNumberFormat="1" applyFont="1" applyBorder="1" applyAlignment="1">
      <alignment horizontal="center"/>
    </xf>
    <xf numFmtId="1" fontId="13" fillId="0" borderId="0" xfId="0" applyNumberFormat="1" applyFont="1" applyFill="1" applyAlignment="1">
      <alignment horizontal="center"/>
    </xf>
    <xf numFmtId="167" fontId="0" fillId="0" borderId="0" xfId="0" applyNumberFormat="1" applyFont="1" applyFill="1" applyAlignment="1">
      <alignment/>
    </xf>
    <xf numFmtId="167" fontId="0" fillId="0" borderId="0" xfId="0" applyNumberFormat="1" applyFont="1" applyAlignment="1">
      <alignment/>
    </xf>
    <xf numFmtId="3" fontId="0" fillId="0" borderId="0" xfId="0" applyNumberFormat="1" applyFont="1" applyFill="1" applyAlignment="1">
      <alignment/>
    </xf>
    <xf numFmtId="3" fontId="0" fillId="0" borderId="0" xfId="0" applyNumberFormat="1" applyFont="1" applyFill="1" applyBorder="1" applyAlignment="1">
      <alignment/>
    </xf>
    <xf numFmtId="1" fontId="13" fillId="0" borderId="0" xfId="0" applyNumberFormat="1" applyFont="1" applyFill="1" applyBorder="1" applyAlignment="1">
      <alignment horizontal="center"/>
    </xf>
    <xf numFmtId="0" fontId="8" fillId="0" borderId="0" xfId="0" applyNumberFormat="1" applyFont="1" applyFill="1" applyBorder="1" applyAlignment="1">
      <alignment/>
    </xf>
    <xf numFmtId="0" fontId="0" fillId="0" borderId="0" xfId="0" applyNumberFormat="1" applyFont="1" applyFill="1" applyBorder="1" applyAlignment="1">
      <alignment/>
    </xf>
    <xf numFmtId="0" fontId="9" fillId="0" borderId="0" xfId="0" applyNumberFormat="1" applyFont="1" applyFill="1" applyAlignment="1">
      <alignment/>
    </xf>
    <xf numFmtId="164"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Alignment="1">
      <alignment/>
    </xf>
    <xf numFmtId="0" fontId="14" fillId="0" borderId="0" xfId="0" applyNumberFormat="1" applyFont="1" applyAlignment="1">
      <alignment/>
    </xf>
    <xf numFmtId="0" fontId="9" fillId="0" borderId="37" xfId="0" applyNumberFormat="1" applyFont="1" applyFill="1" applyBorder="1" applyAlignment="1">
      <alignment horizontal="center"/>
    </xf>
    <xf numFmtId="3" fontId="0" fillId="0" borderId="0" xfId="0" applyNumberFormat="1" applyFont="1" applyAlignment="1">
      <alignment horizontal="center"/>
    </xf>
    <xf numFmtId="0" fontId="8" fillId="0" borderId="0" xfId="0" applyNumberFormat="1" applyFont="1" applyAlignment="1">
      <alignment/>
    </xf>
    <xf numFmtId="0" fontId="0" fillId="0" borderId="0" xfId="0" applyFont="1" applyAlignment="1">
      <alignment/>
    </xf>
    <xf numFmtId="167" fontId="0" fillId="0" borderId="0" xfId="0" applyNumberFormat="1" applyFont="1" applyAlignment="1">
      <alignment horizontal="center"/>
    </xf>
    <xf numFmtId="0" fontId="14" fillId="0" borderId="0" xfId="82" applyFont="1">
      <alignment/>
      <protection/>
    </xf>
    <xf numFmtId="0" fontId="0" fillId="0" borderId="0" xfId="82">
      <alignment/>
      <protection/>
    </xf>
    <xf numFmtId="0" fontId="5" fillId="0" borderId="0" xfId="82" applyFont="1">
      <alignment/>
      <protection/>
    </xf>
    <xf numFmtId="0" fontId="0" fillId="0" borderId="10" xfId="82" applyFont="1" applyFill="1" applyBorder="1" applyAlignment="1">
      <alignment/>
      <protection/>
    </xf>
    <xf numFmtId="0" fontId="12" fillId="0" borderId="10" xfId="82" applyFont="1" applyFill="1" applyBorder="1" applyAlignment="1">
      <alignment horizontal="center"/>
      <protection/>
    </xf>
    <xf numFmtId="0" fontId="0" fillId="0" borderId="0" xfId="82" applyFill="1" applyBorder="1" applyAlignment="1">
      <alignment/>
      <protection/>
    </xf>
    <xf numFmtId="5" fontId="0" fillId="0" borderId="0" xfId="82" applyNumberFormat="1" applyFont="1" applyFill="1" applyBorder="1" applyAlignment="1">
      <alignment/>
      <protection/>
    </xf>
    <xf numFmtId="5" fontId="0" fillId="0" borderId="0" xfId="82" applyNumberFormat="1" applyFont="1" applyFill="1" applyBorder="1" applyAlignment="1">
      <alignment horizontal="right"/>
      <protection/>
    </xf>
    <xf numFmtId="0" fontId="0" fillId="0" borderId="0" xfId="82" applyFill="1" applyBorder="1" applyAlignment="1">
      <alignment horizontal="left"/>
      <protection/>
    </xf>
    <xf numFmtId="37" fontId="0" fillId="0" borderId="0" xfId="82" applyNumberFormat="1" applyFont="1" applyFill="1" applyBorder="1" applyAlignment="1">
      <alignment/>
      <protection/>
    </xf>
    <xf numFmtId="37" fontId="0" fillId="0" borderId="0" xfId="82" applyNumberFormat="1" applyFont="1" applyFill="1" applyBorder="1" applyAlignment="1">
      <alignment horizontal="right"/>
      <protection/>
    </xf>
    <xf numFmtId="37" fontId="0" fillId="0" borderId="0" xfId="70" applyNumberFormat="1" applyFont="1" applyAlignment="1">
      <alignment horizontal="right"/>
      <protection/>
    </xf>
    <xf numFmtId="0" fontId="12" fillId="0" borderId="22" xfId="82" applyFont="1" applyFill="1" applyBorder="1" applyAlignment="1">
      <alignment/>
      <protection/>
    </xf>
    <xf numFmtId="5" fontId="12" fillId="0" borderId="22" xfId="82" applyNumberFormat="1" applyFont="1" applyFill="1" applyBorder="1" applyAlignment="1">
      <alignment/>
      <protection/>
    </xf>
    <xf numFmtId="5" fontId="12" fillId="0" borderId="22" xfId="82" applyNumberFormat="1" applyFont="1" applyFill="1" applyBorder="1" applyAlignment="1">
      <alignment horizontal="right"/>
      <protection/>
    </xf>
    <xf numFmtId="5" fontId="0" fillId="0" borderId="0" xfId="82" applyNumberFormat="1" applyFill="1" applyBorder="1" applyAlignment="1">
      <alignment/>
      <protection/>
    </xf>
    <xf numFmtId="0" fontId="0" fillId="0" borderId="0" xfId="82" applyFont="1" applyFill="1" applyBorder="1" applyAlignment="1">
      <alignment/>
      <protection/>
    </xf>
    <xf numFmtId="5" fontId="0" fillId="0" borderId="0" xfId="70" applyNumberFormat="1" applyFont="1">
      <alignment/>
      <protection/>
    </xf>
    <xf numFmtId="37" fontId="0" fillId="0" borderId="0" xfId="70" applyNumberFormat="1" applyFont="1">
      <alignment/>
      <protection/>
    </xf>
    <xf numFmtId="37" fontId="0" fillId="0" borderId="0" xfId="82" applyNumberFormat="1">
      <alignment/>
      <protection/>
    </xf>
    <xf numFmtId="37" fontId="0" fillId="0" borderId="0" xfId="82" applyNumberFormat="1" applyAlignment="1">
      <alignment horizontal="right"/>
      <protection/>
    </xf>
    <xf numFmtId="0" fontId="12" fillId="0" borderId="10" xfId="82" applyFont="1" applyBorder="1">
      <alignment/>
      <protection/>
    </xf>
    <xf numFmtId="5" fontId="12" fillId="0" borderId="10" xfId="82" applyNumberFormat="1" applyFont="1" applyBorder="1">
      <alignment/>
      <protection/>
    </xf>
    <xf numFmtId="0" fontId="14" fillId="0" borderId="0" xfId="83" applyFont="1" applyAlignment="1">
      <alignment horizontal="left"/>
      <protection/>
    </xf>
    <xf numFmtId="0" fontId="12" fillId="0" borderId="0" xfId="83" applyFont="1" applyAlignment="1">
      <alignment horizontal="centerContinuous"/>
      <protection/>
    </xf>
    <xf numFmtId="0" fontId="0" fillId="0" borderId="0" xfId="83">
      <alignment/>
      <protection/>
    </xf>
    <xf numFmtId="0" fontId="5" fillId="0" borderId="0" xfId="83" applyFont="1" applyAlignment="1">
      <alignment horizontal="left"/>
      <protection/>
    </xf>
    <xf numFmtId="0" fontId="0" fillId="0" borderId="0" xfId="83" applyAlignment="1">
      <alignment horizontal="centerContinuous"/>
      <protection/>
    </xf>
    <xf numFmtId="0" fontId="0" fillId="0" borderId="0" xfId="83" applyAlignment="1">
      <alignment horizontal="left"/>
      <protection/>
    </xf>
    <xf numFmtId="0" fontId="0" fillId="0" borderId="16" xfId="83" applyBorder="1">
      <alignment/>
      <protection/>
    </xf>
    <xf numFmtId="0" fontId="0" fillId="0" borderId="0" xfId="83" applyBorder="1">
      <alignment/>
      <protection/>
    </xf>
    <xf numFmtId="0" fontId="0" fillId="0" borderId="0" xfId="83" applyBorder="1" applyAlignment="1">
      <alignment horizontal="center"/>
      <protection/>
    </xf>
    <xf numFmtId="0" fontId="12" fillId="0" borderId="11" xfId="83" applyFont="1" applyBorder="1" applyAlignment="1">
      <alignment horizontal="center"/>
      <protection/>
    </xf>
    <xf numFmtId="0" fontId="12" fillId="0" borderId="11" xfId="83" applyFont="1" applyBorder="1" applyAlignment="1">
      <alignment horizontal="right"/>
      <protection/>
    </xf>
    <xf numFmtId="0" fontId="12" fillId="0" borderId="0" xfId="83" applyFont="1" applyBorder="1" applyAlignment="1">
      <alignment horizontal="center"/>
      <protection/>
    </xf>
    <xf numFmtId="0" fontId="0" fillId="0" borderId="0" xfId="82" applyBorder="1">
      <alignment/>
      <protection/>
    </xf>
    <xf numFmtId="0" fontId="0" fillId="0" borderId="0" xfId="83" applyAlignment="1">
      <alignment horizontal="center"/>
      <protection/>
    </xf>
    <xf numFmtId="167" fontId="0" fillId="0" borderId="0" xfId="83" applyNumberFormat="1" applyAlignment="1">
      <alignment horizontal="right"/>
      <protection/>
    </xf>
    <xf numFmtId="3" fontId="0" fillId="0" borderId="0" xfId="83" applyNumberFormat="1">
      <alignment/>
      <protection/>
    </xf>
    <xf numFmtId="3" fontId="0" fillId="0" borderId="0" xfId="83" applyNumberFormat="1" applyAlignment="1">
      <alignment horizontal="right"/>
      <protection/>
    </xf>
    <xf numFmtId="0" fontId="14" fillId="34" borderId="0" xfId="85" applyNumberFormat="1" applyFont="1" applyFill="1" applyAlignment="1">
      <alignment/>
      <protection/>
    </xf>
    <xf numFmtId="0" fontId="9" fillId="34" borderId="0" xfId="85" applyNumberFormat="1" applyFont="1" applyFill="1" applyAlignment="1">
      <alignment/>
      <protection/>
    </xf>
    <xf numFmtId="10" fontId="9" fillId="34" borderId="0" xfId="93" applyNumberFormat="1" applyFont="1" applyFill="1" applyAlignment="1">
      <alignment/>
    </xf>
    <xf numFmtId="170" fontId="5" fillId="34" borderId="0" xfId="85" applyNumberFormat="1" applyFont="1" applyFill="1" applyAlignment="1">
      <alignment/>
      <protection/>
    </xf>
    <xf numFmtId="0" fontId="17" fillId="34" borderId="0" xfId="84" applyNumberFormat="1" applyFont="1" applyFill="1" applyAlignment="1">
      <alignment horizontal="left" wrapText="1"/>
      <protection/>
    </xf>
    <xf numFmtId="0" fontId="0" fillId="34" borderId="37" xfId="85" applyNumberFormat="1" applyFont="1" applyFill="1" applyBorder="1" applyAlignment="1">
      <alignment/>
      <protection/>
    </xf>
    <xf numFmtId="3" fontId="12" fillId="34" borderId="37" xfId="85" applyNumberFormat="1" applyFont="1" applyFill="1" applyBorder="1" applyAlignment="1">
      <alignment horizontal="right"/>
      <protection/>
    </xf>
    <xf numFmtId="10" fontId="0" fillId="34" borderId="0" xfId="93" applyNumberFormat="1" applyFont="1" applyFill="1" applyAlignment="1">
      <alignment/>
    </xf>
    <xf numFmtId="0" fontId="0" fillId="34" borderId="0" xfId="85" applyFont="1" applyFill="1">
      <alignment/>
      <protection/>
    </xf>
    <xf numFmtId="3" fontId="12" fillId="34" borderId="11" xfId="85" applyNumberFormat="1" applyFont="1" applyFill="1" applyBorder="1" applyAlignment="1">
      <alignment horizontal="left"/>
      <protection/>
    </xf>
    <xf numFmtId="0" fontId="12" fillId="34" borderId="11" xfId="85" applyFont="1" applyFill="1" applyBorder="1" applyAlignment="1">
      <alignment horizontal="right"/>
      <protection/>
    </xf>
    <xf numFmtId="3" fontId="12" fillId="34" borderId="0" xfId="85" applyNumberFormat="1" applyFont="1" applyFill="1" applyBorder="1" applyAlignment="1">
      <alignment horizontal="left"/>
      <protection/>
    </xf>
    <xf numFmtId="0" fontId="12" fillId="34" borderId="0" xfId="85" applyFont="1" applyFill="1" applyBorder="1" applyAlignment="1">
      <alignment horizontal="right"/>
      <protection/>
    </xf>
    <xf numFmtId="10" fontId="0" fillId="34" borderId="0" xfId="93" applyNumberFormat="1" applyFont="1" applyFill="1" applyBorder="1" applyAlignment="1">
      <alignment/>
    </xf>
    <xf numFmtId="0" fontId="0" fillId="34" borderId="0" xfId="85" applyFont="1" applyFill="1" applyBorder="1">
      <alignment/>
      <protection/>
    </xf>
    <xf numFmtId="167" fontId="0" fillId="34" borderId="0" xfId="85" applyNumberFormat="1" applyFont="1" applyFill="1" applyBorder="1">
      <alignment/>
      <protection/>
    </xf>
    <xf numFmtId="167" fontId="0" fillId="34" borderId="0" xfId="85" applyNumberFormat="1" applyFont="1" applyFill="1">
      <alignment/>
      <protection/>
    </xf>
    <xf numFmtId="3" fontId="0" fillId="34" borderId="0" xfId="85" applyNumberFormat="1" applyFont="1" applyFill="1" applyBorder="1">
      <alignment/>
      <protection/>
    </xf>
    <xf numFmtId="3" fontId="0" fillId="34" borderId="0" xfId="85" applyNumberFormat="1" applyFont="1" applyFill="1">
      <alignment/>
      <protection/>
    </xf>
    <xf numFmtId="170" fontId="12" fillId="34" borderId="0" xfId="85" applyNumberFormat="1" applyFont="1" applyFill="1" applyAlignment="1">
      <alignment horizontal="left"/>
      <protection/>
    </xf>
    <xf numFmtId="3" fontId="12" fillId="34" borderId="0" xfId="85" applyNumberFormat="1" applyFont="1" applyFill="1" applyBorder="1" applyAlignment="1">
      <alignment horizontal="right"/>
      <protection/>
    </xf>
    <xf numFmtId="3" fontId="0" fillId="34" borderId="0" xfId="85" applyNumberFormat="1" applyFont="1" applyFill="1" applyAlignment="1">
      <alignment/>
      <protection/>
    </xf>
    <xf numFmtId="0" fontId="0" fillId="34" borderId="0" xfId="85" applyNumberFormat="1" applyFont="1" applyFill="1" applyAlignment="1">
      <alignment/>
      <protection/>
    </xf>
    <xf numFmtId="10" fontId="0" fillId="34" borderId="0" xfId="93" applyNumberFormat="1" applyFont="1" applyFill="1" applyAlignment="1">
      <alignment/>
    </xf>
    <xf numFmtId="179" fontId="37" fillId="0" borderId="0" xfId="84">
      <alignment/>
      <protection/>
    </xf>
    <xf numFmtId="3" fontId="0" fillId="34" borderId="11" xfId="85" applyNumberFormat="1" applyFont="1" applyFill="1" applyBorder="1">
      <alignment/>
      <protection/>
    </xf>
    <xf numFmtId="38" fontId="0" fillId="34" borderId="11" xfId="85" applyNumberFormat="1" applyFont="1" applyFill="1" applyBorder="1">
      <alignment/>
      <protection/>
    </xf>
    <xf numFmtId="3" fontId="12" fillId="34" borderId="10" xfId="85" applyNumberFormat="1" applyFont="1" applyFill="1" applyBorder="1" applyAlignment="1">
      <alignment/>
      <protection/>
    </xf>
    <xf numFmtId="167" fontId="12" fillId="34" borderId="10" xfId="85" applyNumberFormat="1" applyFont="1" applyFill="1" applyBorder="1" applyAlignment="1">
      <alignment/>
      <protection/>
    </xf>
    <xf numFmtId="3" fontId="12" fillId="34" borderId="38" xfId="85" applyNumberFormat="1" applyFont="1" applyFill="1" applyBorder="1" applyAlignment="1">
      <alignment/>
      <protection/>
    </xf>
    <xf numFmtId="167" fontId="0" fillId="34" borderId="0" xfId="85" applyNumberFormat="1" applyFont="1" applyFill="1" applyBorder="1" applyAlignment="1">
      <alignment/>
      <protection/>
    </xf>
    <xf numFmtId="3" fontId="0" fillId="0" borderId="0" xfId="85" applyNumberFormat="1" applyFont="1" applyFill="1" applyBorder="1">
      <alignment/>
      <protection/>
    </xf>
    <xf numFmtId="167" fontId="12" fillId="34" borderId="11" xfId="85" applyNumberFormat="1" applyFont="1" applyFill="1" applyBorder="1" applyAlignment="1">
      <alignment/>
      <protection/>
    </xf>
    <xf numFmtId="167" fontId="12" fillId="34" borderId="35" xfId="85" applyNumberFormat="1" applyFont="1" applyFill="1" applyBorder="1" applyAlignment="1">
      <alignment/>
      <protection/>
    </xf>
    <xf numFmtId="167" fontId="12" fillId="34" borderId="39" xfId="85" applyNumberFormat="1" applyFont="1" applyFill="1" applyBorder="1" applyAlignment="1">
      <alignment horizontal="right"/>
      <protection/>
    </xf>
    <xf numFmtId="167" fontId="12" fillId="34" borderId="0" xfId="85" applyNumberFormat="1" applyFont="1" applyFill="1">
      <alignment/>
      <protection/>
    </xf>
    <xf numFmtId="0" fontId="0" fillId="34" borderId="10" xfId="85" applyFont="1" applyFill="1" applyBorder="1">
      <alignment/>
      <protection/>
    </xf>
    <xf numFmtId="3" fontId="12" fillId="34" borderId="0" xfId="85" applyNumberFormat="1" applyFont="1" applyFill="1" applyBorder="1" applyAlignment="1">
      <alignment/>
      <protection/>
    </xf>
    <xf numFmtId="164" fontId="12" fillId="34" borderId="0" xfId="85" applyNumberFormat="1" applyFont="1" applyFill="1" applyBorder="1" applyAlignment="1">
      <alignment horizontal="right"/>
      <protection/>
    </xf>
    <xf numFmtId="179" fontId="0" fillId="34" borderId="0" xfId="84" applyFont="1" applyFill="1">
      <alignment/>
      <protection/>
    </xf>
    <xf numFmtId="4" fontId="21" fillId="34" borderId="0" xfId="69" applyNumberFormat="1" applyFont="1" applyFill="1" applyProtection="1">
      <alignment/>
      <protection/>
    </xf>
    <xf numFmtId="0" fontId="0" fillId="34" borderId="0" xfId="88" applyFont="1" applyFill="1">
      <alignment/>
      <protection/>
    </xf>
    <xf numFmtId="0" fontId="0" fillId="34" borderId="0" xfId="88" applyFont="1" applyFill="1" applyBorder="1">
      <alignment/>
      <protection/>
    </xf>
    <xf numFmtId="37" fontId="5" fillId="34" borderId="0" xfId="69" applyNumberFormat="1" applyFont="1" applyFill="1" applyAlignment="1" applyProtection="1">
      <alignment horizontal="left"/>
      <protection/>
    </xf>
    <xf numFmtId="0" fontId="0" fillId="34" borderId="16" xfId="88" applyFont="1" applyFill="1" applyBorder="1" applyAlignment="1">
      <alignment horizontal="center"/>
      <protection/>
    </xf>
    <xf numFmtId="4" fontId="0" fillId="34" borderId="16" xfId="88" applyNumberFormat="1" applyFont="1" applyFill="1" applyBorder="1" applyAlignment="1">
      <alignment horizontal="center"/>
      <protection/>
    </xf>
    <xf numFmtId="0" fontId="0" fillId="34" borderId="0" xfId="88" applyFont="1" applyFill="1">
      <alignment/>
      <protection/>
    </xf>
    <xf numFmtId="0" fontId="0" fillId="34" borderId="0" xfId="88" applyFont="1" applyFill="1" applyBorder="1">
      <alignment/>
      <protection/>
    </xf>
    <xf numFmtId="0" fontId="12" fillId="34" borderId="11" xfId="88" applyFont="1" applyFill="1" applyBorder="1" applyAlignment="1">
      <alignment horizontal="left"/>
      <protection/>
    </xf>
    <xf numFmtId="4" fontId="12" fillId="34" borderId="11" xfId="88" applyNumberFormat="1" applyFont="1" applyFill="1" applyBorder="1" applyAlignment="1">
      <alignment horizontal="right"/>
      <protection/>
    </xf>
    <xf numFmtId="3" fontId="0" fillId="34" borderId="0" xfId="88" applyNumberFormat="1" applyFont="1" applyFill="1" applyBorder="1" applyAlignment="1">
      <alignment/>
      <protection/>
    </xf>
    <xf numFmtId="5" fontId="12" fillId="34" borderId="35" xfId="69" applyNumberFormat="1" applyFont="1" applyFill="1" applyBorder="1" applyProtection="1">
      <alignment/>
      <protection/>
    </xf>
    <xf numFmtId="167" fontId="12" fillId="34" borderId="35" xfId="69" applyNumberFormat="1" applyFont="1" applyFill="1" applyBorder="1" applyProtection="1">
      <alignment/>
      <protection/>
    </xf>
    <xf numFmtId="5" fontId="12" fillId="34" borderId="0" xfId="69" applyNumberFormat="1" applyFont="1" applyFill="1" applyBorder="1" applyProtection="1">
      <alignment/>
      <protection/>
    </xf>
    <xf numFmtId="167" fontId="0" fillId="34" borderId="0" xfId="69" applyNumberFormat="1" applyFont="1" applyFill="1" applyBorder="1" applyProtection="1">
      <alignment/>
      <protection/>
    </xf>
    <xf numFmtId="3" fontId="0" fillId="34" borderId="0" xfId="88" applyNumberFormat="1" applyFont="1" applyFill="1" applyBorder="1">
      <alignment/>
      <protection/>
    </xf>
    <xf numFmtId="0" fontId="0" fillId="34" borderId="22" xfId="88" applyFont="1" applyFill="1" applyBorder="1">
      <alignment/>
      <protection/>
    </xf>
    <xf numFmtId="10" fontId="0" fillId="0" borderId="0" xfId="93" applyNumberFormat="1" applyFont="1" applyFill="1" applyAlignment="1">
      <alignment/>
    </xf>
    <xf numFmtId="0" fontId="12" fillId="34" borderId="0" xfId="88" applyFont="1" applyFill="1" applyBorder="1" applyAlignment="1">
      <alignment horizontal="center"/>
      <protection/>
    </xf>
    <xf numFmtId="3" fontId="0" fillId="34" borderId="0" xfId="88" applyNumberFormat="1" applyFont="1" applyFill="1">
      <alignment/>
      <protection/>
    </xf>
    <xf numFmtId="10" fontId="40" fillId="34" borderId="0" xfId="93" applyNumberFormat="1" applyFont="1" applyFill="1" applyAlignment="1">
      <alignment/>
    </xf>
    <xf numFmtId="4" fontId="0" fillId="34" borderId="0" xfId="88" applyNumberFormat="1" applyFont="1" applyFill="1" applyBorder="1">
      <alignment/>
      <protection/>
    </xf>
    <xf numFmtId="44" fontId="0" fillId="34" borderId="0" xfId="46" applyFont="1" applyFill="1" applyAlignment="1">
      <alignment/>
    </xf>
    <xf numFmtId="0" fontId="0" fillId="34" borderId="0" xfId="88" applyFont="1" applyFill="1" applyBorder="1" applyAlignment="1">
      <alignment horizontal="left" wrapText="1"/>
      <protection/>
    </xf>
    <xf numFmtId="0" fontId="0" fillId="34" borderId="0" xfId="88" applyFont="1" applyFill="1" applyBorder="1" applyAlignment="1">
      <alignment horizontal="left"/>
      <protection/>
    </xf>
    <xf numFmtId="0" fontId="12" fillId="0" borderId="0" xfId="64" applyFont="1" applyAlignment="1">
      <alignment/>
      <protection/>
    </xf>
    <xf numFmtId="0" fontId="0" fillId="0" borderId="0" xfId="64" applyAlignment="1">
      <alignment/>
      <protection/>
    </xf>
    <xf numFmtId="0" fontId="12" fillId="0" borderId="0" xfId="64" applyFont="1" applyAlignment="1">
      <alignment horizontal="center"/>
      <protection/>
    </xf>
    <xf numFmtId="0" fontId="0" fillId="0" borderId="0" xfId="64" applyAlignment="1">
      <alignment horizontal="center"/>
      <protection/>
    </xf>
    <xf numFmtId="0" fontId="12" fillId="0" borderId="11" xfId="64" applyFont="1" applyBorder="1" applyAlignment="1">
      <alignment horizontal="center"/>
      <protection/>
    </xf>
    <xf numFmtId="0" fontId="0" fillId="0" borderId="0" xfId="64" applyFont="1" applyAlignment="1">
      <alignment/>
      <protection/>
    </xf>
    <xf numFmtId="0" fontId="0" fillId="0" borderId="0" xfId="64" applyBorder="1" applyAlignment="1">
      <alignment horizontal="left"/>
      <protection/>
    </xf>
    <xf numFmtId="167" fontId="0" fillId="0" borderId="0" xfId="64" applyNumberFormat="1" applyBorder="1" applyAlignment="1">
      <alignment/>
      <protection/>
    </xf>
    <xf numFmtId="168" fontId="0" fillId="0" borderId="0" xfId="64" applyNumberFormat="1" applyAlignment="1">
      <alignment/>
      <protection/>
    </xf>
    <xf numFmtId="3" fontId="0" fillId="0" borderId="0" xfId="64" applyNumberFormat="1" applyBorder="1" applyAlignment="1">
      <alignment/>
      <protection/>
    </xf>
    <xf numFmtId="3" fontId="0" fillId="0" borderId="0" xfId="64" applyNumberFormat="1" applyFont="1" applyBorder="1" applyAlignment="1">
      <alignment/>
      <protection/>
    </xf>
    <xf numFmtId="0" fontId="0" fillId="0" borderId="0" xfId="64" applyBorder="1" applyAlignment="1">
      <alignment/>
      <protection/>
    </xf>
    <xf numFmtId="0" fontId="0" fillId="0" borderId="11" xfId="64" applyBorder="1" applyAlignment="1">
      <alignment horizontal="left"/>
      <protection/>
    </xf>
    <xf numFmtId="3" fontId="0" fillId="0" borderId="11" xfId="64" applyNumberFormat="1" applyBorder="1" applyAlignment="1">
      <alignment/>
      <protection/>
    </xf>
    <xf numFmtId="168" fontId="0" fillId="0" borderId="0" xfId="64" applyNumberFormat="1" applyBorder="1" applyAlignment="1">
      <alignment/>
      <protection/>
    </xf>
    <xf numFmtId="4" fontId="0" fillId="0" borderId="0" xfId="64" applyNumberFormat="1" applyBorder="1" applyAlignment="1">
      <alignment/>
      <protection/>
    </xf>
    <xf numFmtId="4" fontId="0" fillId="0" borderId="11" xfId="64" applyNumberFormat="1" applyBorder="1" applyAlignment="1">
      <alignment/>
      <protection/>
    </xf>
    <xf numFmtId="0" fontId="28" fillId="0" borderId="0" xfId="64" applyFont="1">
      <alignment/>
      <protection/>
    </xf>
    <xf numFmtId="0" fontId="17" fillId="0" borderId="0" xfId="64" applyFont="1">
      <alignment/>
      <protection/>
    </xf>
    <xf numFmtId="0" fontId="17" fillId="0" borderId="0" xfId="64" applyNumberFormat="1" applyFont="1" applyAlignment="1">
      <alignment horizontal="center"/>
      <protection/>
    </xf>
    <xf numFmtId="0" fontId="17" fillId="0" borderId="0" xfId="64" applyFont="1" applyBorder="1">
      <alignment/>
      <protection/>
    </xf>
    <xf numFmtId="0" fontId="18" fillId="0" borderId="0" xfId="64" applyFont="1" applyBorder="1">
      <alignment/>
      <protection/>
    </xf>
    <xf numFmtId="0" fontId="12" fillId="0" borderId="0" xfId="64" applyFont="1" applyBorder="1" applyAlignment="1">
      <alignment horizontal="left"/>
      <protection/>
    </xf>
    <xf numFmtId="0" fontId="18" fillId="0" borderId="0" xfId="64" applyFont="1" applyBorder="1" applyAlignment="1">
      <alignment horizontal="left"/>
      <protection/>
    </xf>
    <xf numFmtId="0" fontId="18" fillId="0" borderId="19" xfId="64" applyFont="1" applyBorder="1" applyAlignment="1">
      <alignment horizontal="left"/>
      <protection/>
    </xf>
    <xf numFmtId="0" fontId="18" fillId="0" borderId="11" xfId="64" applyFont="1" applyBorder="1" applyAlignment="1">
      <alignment horizontal="center"/>
      <protection/>
    </xf>
    <xf numFmtId="0" fontId="18" fillId="0" borderId="11" xfId="64" applyNumberFormat="1" applyFont="1" applyBorder="1" applyAlignment="1">
      <alignment horizontal="center"/>
      <protection/>
    </xf>
    <xf numFmtId="0" fontId="18" fillId="0" borderId="0" xfId="64" applyNumberFormat="1" applyFont="1" applyBorder="1" applyAlignment="1">
      <alignment horizontal="center"/>
      <protection/>
    </xf>
    <xf numFmtId="0" fontId="18" fillId="0" borderId="0" xfId="64" applyFont="1" applyAlignment="1">
      <alignment horizontal="center"/>
      <protection/>
    </xf>
    <xf numFmtId="0" fontId="18" fillId="0" borderId="0" xfId="64" applyFont="1" applyBorder="1" applyAlignment="1">
      <alignment horizontal="center"/>
      <protection/>
    </xf>
    <xf numFmtId="0" fontId="17" fillId="0" borderId="0" xfId="64" applyFont="1" applyFill="1">
      <alignment/>
      <protection/>
    </xf>
    <xf numFmtId="167" fontId="17" fillId="0" borderId="0" xfId="64" applyNumberFormat="1" applyFont="1" applyFill="1">
      <alignment/>
      <protection/>
    </xf>
    <xf numFmtId="167" fontId="17" fillId="0" borderId="0" xfId="51" applyNumberFormat="1" applyFont="1" applyFill="1">
      <alignment/>
    </xf>
    <xf numFmtId="0" fontId="17" fillId="0" borderId="0" xfId="64" applyNumberFormat="1" applyFont="1" applyFill="1" applyAlignment="1">
      <alignment horizontal="center"/>
      <protection/>
    </xf>
    <xf numFmtId="10" fontId="17" fillId="0" borderId="0" xfId="93" applyNumberFormat="1" applyFont="1" applyFill="1" applyAlignment="1">
      <alignment/>
    </xf>
    <xf numFmtId="0" fontId="17" fillId="0" borderId="0" xfId="64" applyFont="1" applyFill="1" applyBorder="1">
      <alignment/>
      <protection/>
    </xf>
    <xf numFmtId="167" fontId="17" fillId="0" borderId="0" xfId="51" applyNumberFormat="1" applyFont="1" applyFill="1" applyBorder="1">
      <alignment/>
    </xf>
    <xf numFmtId="0" fontId="17" fillId="0" borderId="0" xfId="64" applyFont="1" applyFill="1" applyBorder="1" applyAlignment="1">
      <alignment horizontal="center"/>
      <protection/>
    </xf>
    <xf numFmtId="169" fontId="17" fillId="0" borderId="0" xfId="64" applyNumberFormat="1" applyFont="1" applyFill="1" applyBorder="1">
      <alignment/>
      <protection/>
    </xf>
    <xf numFmtId="3" fontId="17" fillId="0" borderId="0" xfId="64" applyNumberFormat="1" applyFont="1">
      <alignment/>
      <protection/>
    </xf>
    <xf numFmtId="3" fontId="17" fillId="0" borderId="0" xfId="51" applyNumberFormat="1" applyFont="1">
      <alignment/>
    </xf>
    <xf numFmtId="3" fontId="17" fillId="0" borderId="0" xfId="51" applyNumberFormat="1" applyFont="1" applyBorder="1">
      <alignment/>
    </xf>
    <xf numFmtId="0" fontId="17" fillId="0" borderId="0" xfId="64" applyFont="1" applyBorder="1" applyAlignment="1">
      <alignment horizontal="center"/>
      <protection/>
    </xf>
    <xf numFmtId="169" fontId="17" fillId="0" borderId="0" xfId="64" applyNumberFormat="1" applyFont="1" applyBorder="1">
      <alignment/>
      <protection/>
    </xf>
    <xf numFmtId="10" fontId="17" fillId="0" borderId="0" xfId="93" applyNumberFormat="1" applyFont="1" applyAlignment="1">
      <alignment horizontal="center"/>
    </xf>
    <xf numFmtId="3" fontId="17" fillId="0" borderId="0" xfId="64" applyNumberFormat="1" applyFont="1" applyFill="1">
      <alignment/>
      <protection/>
    </xf>
    <xf numFmtId="3" fontId="17" fillId="0" borderId="0" xfId="51" applyNumberFormat="1" applyFont="1" applyFill="1">
      <alignment/>
    </xf>
    <xf numFmtId="3" fontId="17" fillId="0" borderId="0" xfId="51" applyNumberFormat="1" applyFont="1" applyFill="1" applyBorder="1">
      <alignment/>
    </xf>
    <xf numFmtId="5" fontId="17" fillId="0" borderId="0" xfId="51" applyNumberFormat="1" applyFont="1" applyBorder="1">
      <alignment/>
    </xf>
    <xf numFmtId="3" fontId="17" fillId="0" borderId="0" xfId="86" applyNumberFormat="1" applyFont="1">
      <alignment/>
      <protection/>
    </xf>
    <xf numFmtId="0" fontId="17" fillId="0" borderId="0" xfId="86" applyNumberFormat="1" applyFont="1" applyAlignment="1">
      <alignment horizontal="center"/>
      <protection/>
    </xf>
    <xf numFmtId="5" fontId="17" fillId="0" borderId="0" xfId="51" applyNumberFormat="1" applyFont="1" applyFill="1" applyBorder="1">
      <alignment/>
    </xf>
    <xf numFmtId="10" fontId="12" fillId="0" borderId="0" xfId="93" applyNumberFormat="1" applyFont="1" applyBorder="1" applyAlignment="1">
      <alignment horizontal="left"/>
    </xf>
    <xf numFmtId="10" fontId="18" fillId="0" borderId="0" xfId="93" applyNumberFormat="1" applyFont="1" applyBorder="1" applyAlignment="1">
      <alignment horizontal="left"/>
    </xf>
    <xf numFmtId="10" fontId="18" fillId="0" borderId="0" xfId="93" applyNumberFormat="1" applyFont="1" applyBorder="1" applyAlignment="1">
      <alignment horizontal="center"/>
    </xf>
    <xf numFmtId="167" fontId="17" fillId="0" borderId="0" xfId="64" applyNumberFormat="1" applyFont="1">
      <alignment/>
      <protection/>
    </xf>
    <xf numFmtId="167" fontId="17" fillId="0" borderId="0" xfId="51" applyNumberFormat="1" applyFont="1">
      <alignment/>
    </xf>
    <xf numFmtId="167" fontId="17" fillId="0" borderId="0" xfId="51" applyNumberFormat="1" applyFont="1" applyBorder="1">
      <alignment/>
    </xf>
    <xf numFmtId="0" fontId="18" fillId="0" borderId="0" xfId="64" applyFont="1" applyFill="1" applyBorder="1">
      <alignment/>
      <protection/>
    </xf>
    <xf numFmtId="3" fontId="17" fillId="0" borderId="0" xfId="64" applyNumberFormat="1" applyFont="1" applyBorder="1">
      <alignment/>
      <protection/>
    </xf>
    <xf numFmtId="5" fontId="17" fillId="0" borderId="0" xfId="51" applyNumberFormat="1" applyFont="1">
      <alignment/>
    </xf>
    <xf numFmtId="42" fontId="18" fillId="0" borderId="10" xfId="64" applyNumberFormat="1" applyFont="1" applyBorder="1" applyAlignment="1">
      <alignment horizontal="center"/>
      <protection/>
    </xf>
    <xf numFmtId="167" fontId="18" fillId="0" borderId="10" xfId="64" applyNumberFormat="1" applyFont="1" applyBorder="1">
      <alignment/>
      <protection/>
    </xf>
    <xf numFmtId="0" fontId="18" fillId="0" borderId="10" xfId="64" applyNumberFormat="1" applyFont="1" applyBorder="1" applyAlignment="1">
      <alignment horizontal="center"/>
      <protection/>
    </xf>
    <xf numFmtId="42" fontId="18" fillId="0" borderId="0" xfId="64" applyNumberFormat="1" applyFont="1" applyFill="1">
      <alignment/>
      <protection/>
    </xf>
    <xf numFmtId="42" fontId="18" fillId="0" borderId="0" xfId="64" applyNumberFormat="1" applyFont="1" applyBorder="1">
      <alignment/>
      <protection/>
    </xf>
    <xf numFmtId="42" fontId="18" fillId="0" borderId="0" xfId="64" applyNumberFormat="1" applyFont="1" applyBorder="1" applyAlignment="1">
      <alignment horizontal="center"/>
      <protection/>
    </xf>
    <xf numFmtId="167" fontId="18" fillId="0" borderId="0" xfId="64" applyNumberFormat="1" applyFont="1" applyBorder="1">
      <alignment/>
      <protection/>
    </xf>
    <xf numFmtId="42" fontId="18" fillId="0" borderId="0" xfId="64" applyNumberFormat="1" applyFont="1">
      <alignment/>
      <protection/>
    </xf>
    <xf numFmtId="167" fontId="17" fillId="0" borderId="0" xfId="64" applyNumberFormat="1" applyFont="1" applyBorder="1">
      <alignment/>
      <protection/>
    </xf>
    <xf numFmtId="0" fontId="17" fillId="0" borderId="16" xfId="64" applyFont="1" applyBorder="1">
      <alignment/>
      <protection/>
    </xf>
    <xf numFmtId="0" fontId="17" fillId="0" borderId="16" xfId="64" applyNumberFormat="1" applyFont="1" applyBorder="1" applyAlignment="1">
      <alignment horizontal="center"/>
      <protection/>
    </xf>
    <xf numFmtId="10" fontId="17" fillId="0" borderId="0" xfId="93" applyNumberFormat="1" applyFont="1" applyBorder="1" applyAlignment="1">
      <alignment horizontal="center"/>
    </xf>
    <xf numFmtId="0" fontId="18" fillId="0" borderId="0" xfId="64" applyFont="1" applyFill="1">
      <alignment/>
      <protection/>
    </xf>
    <xf numFmtId="0" fontId="18" fillId="0" borderId="0" xfId="64" applyFont="1">
      <alignment/>
      <protection/>
    </xf>
    <xf numFmtId="0" fontId="17" fillId="0" borderId="0" xfId="64" applyNumberFormat="1" applyFont="1" applyBorder="1" applyAlignment="1">
      <alignment horizontal="center"/>
      <protection/>
    </xf>
    <xf numFmtId="42" fontId="18" fillId="0" borderId="10" xfId="64" applyNumberFormat="1" applyFont="1" applyBorder="1">
      <alignment/>
      <protection/>
    </xf>
    <xf numFmtId="173" fontId="17" fillId="0" borderId="0" xfId="87" applyNumberFormat="1" applyFont="1" applyAlignment="1">
      <alignment/>
      <protection/>
    </xf>
    <xf numFmtId="0" fontId="17" fillId="0" borderId="10" xfId="64" applyFont="1" applyBorder="1">
      <alignment/>
      <protection/>
    </xf>
    <xf numFmtId="167" fontId="17" fillId="0" borderId="10" xfId="64" applyNumberFormat="1" applyFont="1" applyBorder="1">
      <alignment/>
      <protection/>
    </xf>
    <xf numFmtId="0" fontId="17" fillId="0" borderId="10" xfId="64" applyNumberFormat="1" applyFont="1" applyBorder="1" applyAlignment="1">
      <alignment horizontal="center"/>
      <protection/>
    </xf>
    <xf numFmtId="0" fontId="17" fillId="0" borderId="0" xfId="64" applyFont="1" applyAlignment="1">
      <alignment horizontal="left"/>
      <protection/>
    </xf>
    <xf numFmtId="10" fontId="18" fillId="0" borderId="0" xfId="93" applyNumberFormat="1" applyFont="1" applyAlignment="1">
      <alignment/>
    </xf>
    <xf numFmtId="0" fontId="12" fillId="0" borderId="0" xfId="64" applyFont="1">
      <alignment/>
      <protection/>
    </xf>
    <xf numFmtId="10" fontId="12" fillId="0" borderId="0" xfId="93" applyNumberFormat="1" applyFont="1" applyAlignment="1">
      <alignment/>
    </xf>
    <xf numFmtId="0" fontId="18" fillId="0" borderId="16" xfId="64" applyFont="1" applyBorder="1" applyAlignment="1">
      <alignment horizontal="center"/>
      <protection/>
    </xf>
    <xf numFmtId="10" fontId="17" fillId="0" borderId="0" xfId="93" applyNumberFormat="1" applyFont="1" applyAlignment="1">
      <alignment/>
    </xf>
    <xf numFmtId="167" fontId="17" fillId="0" borderId="0" xfId="86" applyNumberFormat="1" applyFont="1">
      <alignment/>
      <protection/>
    </xf>
    <xf numFmtId="10" fontId="17" fillId="0" borderId="0" xfId="86" applyNumberFormat="1" applyFont="1">
      <alignment/>
      <protection/>
    </xf>
    <xf numFmtId="3" fontId="17" fillId="0" borderId="0" xfId="86" applyNumberFormat="1" applyFont="1" applyFill="1">
      <alignment/>
      <protection/>
    </xf>
    <xf numFmtId="10" fontId="17" fillId="0" borderId="0" xfId="86" applyNumberFormat="1" applyFont="1" applyFill="1">
      <alignment/>
      <protection/>
    </xf>
    <xf numFmtId="0" fontId="0" fillId="0" borderId="0" xfId="64" applyFont="1">
      <alignment/>
      <protection/>
    </xf>
    <xf numFmtId="10" fontId="0" fillId="0" borderId="0" xfId="93" applyNumberFormat="1" applyFont="1" applyAlignment="1">
      <alignment/>
    </xf>
    <xf numFmtId="3" fontId="17" fillId="0" borderId="0" xfId="86" applyNumberFormat="1" applyFont="1" applyBorder="1">
      <alignment/>
      <protection/>
    </xf>
    <xf numFmtId="10" fontId="17" fillId="0" borderId="0" xfId="86" applyNumberFormat="1" applyFont="1" applyBorder="1">
      <alignment/>
      <protection/>
    </xf>
    <xf numFmtId="10" fontId="17" fillId="0" borderId="0" xfId="64" applyNumberFormat="1" applyFont="1" applyBorder="1">
      <alignment/>
      <protection/>
    </xf>
    <xf numFmtId="0" fontId="18" fillId="0" borderId="10" xfId="64" applyFont="1" applyBorder="1">
      <alignment/>
      <protection/>
    </xf>
    <xf numFmtId="10" fontId="18" fillId="0" borderId="10" xfId="93" applyNumberFormat="1" applyFont="1" applyBorder="1" applyAlignment="1">
      <alignment/>
    </xf>
    <xf numFmtId="0" fontId="18" fillId="0" borderId="22" xfId="64" applyFont="1" applyBorder="1">
      <alignment/>
      <protection/>
    </xf>
    <xf numFmtId="167" fontId="18" fillId="0" borderId="22" xfId="64" applyNumberFormat="1" applyFont="1" applyBorder="1">
      <alignment/>
      <protection/>
    </xf>
    <xf numFmtId="10" fontId="18" fillId="0" borderId="22" xfId="93" applyNumberFormat="1" applyFont="1" applyBorder="1" applyAlignment="1">
      <alignment/>
    </xf>
    <xf numFmtId="0" fontId="17" fillId="0" borderId="19" xfId="64" applyFont="1" applyBorder="1">
      <alignment/>
      <protection/>
    </xf>
    <xf numFmtId="10" fontId="17" fillId="0" borderId="0" xfId="64" applyNumberFormat="1" applyFont="1">
      <alignment/>
      <protection/>
    </xf>
    <xf numFmtId="167" fontId="18" fillId="0" borderId="0" xfId="64" applyNumberFormat="1" applyFont="1">
      <alignment/>
      <protection/>
    </xf>
    <xf numFmtId="10" fontId="18" fillId="0" borderId="0" xfId="93" applyNumberFormat="1" applyFont="1" applyBorder="1" applyAlignment="1">
      <alignment/>
    </xf>
    <xf numFmtId="0" fontId="28" fillId="0" borderId="0" xfId="64" applyFont="1" applyBorder="1">
      <alignment/>
      <protection/>
    </xf>
    <xf numFmtId="3" fontId="18" fillId="0" borderId="0" xfId="64" applyNumberFormat="1" applyFont="1">
      <alignment/>
      <protection/>
    </xf>
    <xf numFmtId="0" fontId="12" fillId="0" borderId="0" xfId="64" applyFont="1" applyAlignment="1">
      <alignment horizontal="left"/>
      <protection/>
    </xf>
    <xf numFmtId="0" fontId="18" fillId="0" borderId="0" xfId="64" applyFont="1" applyAlignment="1">
      <alignment horizontal="left"/>
      <protection/>
    </xf>
    <xf numFmtId="10" fontId="18" fillId="0" borderId="0" xfId="93" applyNumberFormat="1" applyFont="1" applyAlignment="1">
      <alignment horizontal="left"/>
    </xf>
    <xf numFmtId="10" fontId="18" fillId="0" borderId="0" xfId="93" applyNumberFormat="1" applyFont="1" applyAlignment="1">
      <alignment horizontal="center"/>
    </xf>
    <xf numFmtId="0" fontId="18" fillId="0" borderId="11" xfId="64" applyFont="1" applyBorder="1">
      <alignment/>
      <protection/>
    </xf>
    <xf numFmtId="3" fontId="18" fillId="0" borderId="11" xfId="64" applyNumberFormat="1" applyFont="1" applyBorder="1" applyAlignment="1">
      <alignment horizontal="center"/>
      <protection/>
    </xf>
    <xf numFmtId="167" fontId="17" fillId="0" borderId="0" xfId="86" applyNumberFormat="1" applyFont="1" applyAlignment="1" quotePrefix="1">
      <alignment horizontal="right"/>
      <protection/>
    </xf>
    <xf numFmtId="167" fontId="17" fillId="0" borderId="0" xfId="64" applyNumberFormat="1" applyFont="1" applyAlignment="1">
      <alignment horizontal="right"/>
      <protection/>
    </xf>
    <xf numFmtId="167" fontId="17" fillId="0" borderId="0" xfId="86" applyNumberFormat="1" applyFont="1" applyBorder="1" applyAlignment="1" quotePrefix="1">
      <alignment horizontal="right"/>
      <protection/>
    </xf>
    <xf numFmtId="10" fontId="17" fillId="0" borderId="0" xfId="93" applyNumberFormat="1" applyFont="1" applyBorder="1" applyAlignment="1" quotePrefix="1">
      <alignment horizontal="right"/>
    </xf>
    <xf numFmtId="3" fontId="17" fillId="0" borderId="0" xfId="86" applyNumberFormat="1" applyFont="1" applyAlignment="1" quotePrefix="1">
      <alignment horizontal="right"/>
      <protection/>
    </xf>
    <xf numFmtId="3" fontId="17" fillId="0" borderId="0" xfId="64" applyNumberFormat="1" applyFont="1" applyAlignment="1">
      <alignment horizontal="right"/>
      <protection/>
    </xf>
    <xf numFmtId="3" fontId="17" fillId="0" borderId="0" xfId="86" applyNumberFormat="1" applyFont="1" applyBorder="1" applyAlignment="1" quotePrefix="1">
      <alignment horizontal="right"/>
      <protection/>
    </xf>
    <xf numFmtId="0" fontId="17" fillId="0" borderId="0" xfId="64" applyFont="1" applyAlignment="1">
      <alignment horizontal="right"/>
      <protection/>
    </xf>
    <xf numFmtId="3" fontId="17" fillId="0" borderId="0" xfId="86" applyNumberFormat="1" applyFont="1" applyFill="1" applyAlignment="1" quotePrefix="1">
      <alignment horizontal="right"/>
      <protection/>
    </xf>
    <xf numFmtId="3" fontId="17" fillId="0" borderId="0" xfId="64" applyNumberFormat="1" applyFont="1" applyFill="1" applyAlignment="1">
      <alignment horizontal="right"/>
      <protection/>
    </xf>
    <xf numFmtId="3" fontId="17" fillId="0" borderId="0" xfId="86" applyNumberFormat="1" applyFont="1" applyFill="1" applyBorder="1" applyAlignment="1" quotePrefix="1">
      <alignment horizontal="right"/>
      <protection/>
    </xf>
    <xf numFmtId="3" fontId="17" fillId="0" borderId="0" xfId="86" applyNumberFormat="1" applyFont="1" applyAlignment="1">
      <alignment horizontal="right"/>
      <protection/>
    </xf>
    <xf numFmtId="0" fontId="17" fillId="0" borderId="0" xfId="86" applyNumberFormat="1" applyFont="1">
      <alignment/>
      <protection/>
    </xf>
    <xf numFmtId="0" fontId="17" fillId="0" borderId="0" xfId="86" applyNumberFormat="1" applyFont="1" applyAlignment="1" quotePrefix="1">
      <alignment horizontal="right"/>
      <protection/>
    </xf>
    <xf numFmtId="0" fontId="17" fillId="0" borderId="0" xfId="86" applyFont="1">
      <alignment/>
      <protection/>
    </xf>
    <xf numFmtId="0" fontId="17" fillId="0" borderId="0" xfId="86" applyNumberFormat="1" applyFont="1" applyAlignment="1">
      <alignment horizontal="left"/>
      <protection/>
    </xf>
    <xf numFmtId="0" fontId="17" fillId="0" borderId="0" xfId="86" applyFont="1" applyAlignment="1">
      <alignment horizontal="right"/>
      <protection/>
    </xf>
    <xf numFmtId="0" fontId="17" fillId="0" borderId="0" xfId="86" applyNumberFormat="1" applyFont="1" applyBorder="1" applyAlignment="1" quotePrefix="1">
      <alignment horizontal="right"/>
      <protection/>
    </xf>
    <xf numFmtId="3" fontId="17" fillId="0" borderId="0" xfId="86" applyNumberFormat="1" applyFont="1" applyBorder="1" applyAlignment="1">
      <alignment horizontal="right"/>
      <protection/>
    </xf>
    <xf numFmtId="10" fontId="17" fillId="0" borderId="0" xfId="93" applyNumberFormat="1" applyFont="1" applyAlignment="1">
      <alignment horizontal="right"/>
    </xf>
    <xf numFmtId="10" fontId="12" fillId="0" borderId="0" xfId="93" applyNumberFormat="1" applyFont="1" applyAlignment="1">
      <alignment horizontal="left"/>
    </xf>
    <xf numFmtId="3" fontId="17" fillId="0" borderId="19" xfId="64" applyNumberFormat="1" applyFont="1" applyBorder="1">
      <alignment/>
      <protection/>
    </xf>
    <xf numFmtId="10" fontId="17" fillId="0" borderId="0" xfId="93" applyNumberFormat="1" applyFont="1" applyBorder="1" applyAlignment="1">
      <alignment/>
    </xf>
    <xf numFmtId="167" fontId="17" fillId="0" borderId="0" xfId="86" applyNumberFormat="1" applyFont="1" applyAlignment="1">
      <alignment horizontal="right"/>
      <protection/>
    </xf>
    <xf numFmtId="10" fontId="17" fillId="0" borderId="0" xfId="93" applyNumberFormat="1" applyFont="1" applyBorder="1" applyAlignment="1">
      <alignment horizontal="left"/>
    </xf>
    <xf numFmtId="10" fontId="17" fillId="0" borderId="0" xfId="93" applyNumberFormat="1" applyFont="1" applyAlignment="1">
      <alignment horizontal="left"/>
    </xf>
    <xf numFmtId="0" fontId="10" fillId="0" borderId="0" xfId="0" applyFont="1" applyAlignment="1">
      <alignment horizontal="centerContinuous"/>
    </xf>
    <xf numFmtId="0" fontId="42" fillId="0" borderId="0" xfId="0" applyFont="1" applyAlignment="1">
      <alignment horizontal="centerContinuous"/>
    </xf>
    <xf numFmtId="0" fontId="16" fillId="0" borderId="0" xfId="0" applyFont="1" applyAlignment="1">
      <alignment/>
    </xf>
    <xf numFmtId="0" fontId="28" fillId="0" borderId="0" xfId="0" applyFont="1" applyAlignment="1">
      <alignment/>
    </xf>
    <xf numFmtId="0" fontId="16" fillId="0" borderId="0" xfId="0" applyFont="1" applyBorder="1" applyAlignment="1">
      <alignment/>
    </xf>
    <xf numFmtId="0" fontId="16" fillId="0" borderId="0" xfId="0" applyFont="1" applyBorder="1" applyAlignment="1">
      <alignment/>
    </xf>
    <xf numFmtId="0" fontId="16" fillId="0" borderId="0" xfId="0" applyFont="1" applyBorder="1" applyAlignment="1">
      <alignment horizontal="center"/>
    </xf>
    <xf numFmtId="0" fontId="16" fillId="0" borderId="40" xfId="0" applyFont="1" applyBorder="1" applyAlignment="1">
      <alignment/>
    </xf>
    <xf numFmtId="0" fontId="2" fillId="0" borderId="0" xfId="0" applyFont="1" applyAlignment="1">
      <alignment/>
    </xf>
    <xf numFmtId="0" fontId="43" fillId="0" borderId="0" xfId="0" applyFont="1" applyAlignment="1">
      <alignment/>
    </xf>
    <xf numFmtId="0" fontId="44" fillId="0" borderId="0" xfId="0" applyFont="1" applyAlignment="1">
      <alignment/>
    </xf>
    <xf numFmtId="0" fontId="5" fillId="0" borderId="0" xfId="0" applyFont="1" applyAlignment="1">
      <alignment/>
    </xf>
    <xf numFmtId="0" fontId="2" fillId="0" borderId="0" xfId="0" applyFont="1" applyAlignment="1">
      <alignment/>
    </xf>
    <xf numFmtId="0" fontId="19" fillId="0" borderId="0" xfId="0" applyFont="1" applyAlignment="1">
      <alignment/>
    </xf>
    <xf numFmtId="167" fontId="0" fillId="0" borderId="0" xfId="69" applyNumberFormat="1" applyFont="1" applyAlignment="1" applyProtection="1">
      <alignment horizontal="center"/>
      <protection/>
    </xf>
    <xf numFmtId="5" fontId="0" fillId="0" borderId="0" xfId="69" applyNumberFormat="1" applyFont="1" applyProtection="1">
      <alignment/>
      <protection/>
    </xf>
    <xf numFmtId="0" fontId="26" fillId="0" borderId="0" xfId="0" applyNumberFormat="1" applyFont="1" applyFill="1" applyAlignment="1">
      <alignment horizontal="left"/>
    </xf>
    <xf numFmtId="0" fontId="26" fillId="0" borderId="0" xfId="0" applyNumberFormat="1" applyFont="1" applyAlignment="1">
      <alignment/>
    </xf>
    <xf numFmtId="0" fontId="45" fillId="0" borderId="0" xfId="0" applyNumberFormat="1" applyFont="1" applyFill="1" applyAlignment="1">
      <alignment/>
    </xf>
    <xf numFmtId="0" fontId="45" fillId="0" borderId="0" xfId="0" applyNumberFormat="1" applyFont="1" applyAlignment="1">
      <alignment horizontal="center"/>
    </xf>
    <xf numFmtId="0" fontId="26" fillId="0" borderId="0" xfId="0" applyNumberFormat="1" applyFont="1" applyFill="1" applyAlignment="1">
      <alignment/>
    </xf>
    <xf numFmtId="172" fontId="26" fillId="0" borderId="0" xfId="0" applyNumberFormat="1" applyFont="1" applyAlignment="1">
      <alignment/>
    </xf>
    <xf numFmtId="172" fontId="26" fillId="0" borderId="0" xfId="0" applyNumberFormat="1" applyFont="1" applyAlignment="1">
      <alignment/>
    </xf>
    <xf numFmtId="3" fontId="26" fillId="0" borderId="0" xfId="0" applyNumberFormat="1" applyFont="1" applyAlignment="1">
      <alignment/>
    </xf>
    <xf numFmtId="166" fontId="26" fillId="0" borderId="0" xfId="0" applyNumberFormat="1" applyFont="1" applyFill="1" applyAlignment="1">
      <alignment horizontal="left"/>
    </xf>
    <xf numFmtId="0" fontId="26" fillId="0" borderId="0" xfId="0" applyNumberFormat="1" applyFont="1" applyAlignment="1">
      <alignment horizontal="left"/>
    </xf>
    <xf numFmtId="0" fontId="45" fillId="0" borderId="0" xfId="0" applyNumberFormat="1" applyFont="1" applyAlignment="1">
      <alignment horizontal="center"/>
    </xf>
    <xf numFmtId="0" fontId="46" fillId="0" borderId="0" xfId="0" applyNumberFormat="1" applyFont="1" applyAlignment="1">
      <alignment/>
    </xf>
    <xf numFmtId="0" fontId="45" fillId="0" borderId="0" xfId="0" applyNumberFormat="1" applyFont="1" applyAlignment="1">
      <alignment/>
    </xf>
    <xf numFmtId="1" fontId="26" fillId="0" borderId="0" xfId="0" applyNumberFormat="1" applyFont="1" applyAlignment="1">
      <alignment/>
    </xf>
    <xf numFmtId="4" fontId="26" fillId="0" borderId="0" xfId="0" applyNumberFormat="1" applyFont="1" applyAlignment="1">
      <alignment/>
    </xf>
    <xf numFmtId="4" fontId="26" fillId="0" borderId="0" xfId="0" applyNumberFormat="1" applyFont="1" applyAlignment="1">
      <alignment/>
    </xf>
    <xf numFmtId="0" fontId="0" fillId="0" borderId="0" xfId="0" applyNumberFormat="1" applyFont="1" applyFill="1" applyAlignment="1">
      <alignment vertical="center" wrapText="1"/>
    </xf>
    <xf numFmtId="10" fontId="2" fillId="0" borderId="0" xfId="93" applyNumberFormat="1" applyFont="1" applyFill="1" applyAlignment="1">
      <alignment/>
    </xf>
    <xf numFmtId="10" fontId="17" fillId="0" borderId="0" xfId="93" applyNumberFormat="1" applyFont="1" applyFill="1" applyAlignment="1">
      <alignment horizontal="center"/>
    </xf>
    <xf numFmtId="0" fontId="1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38" xfId="0" applyBorder="1" applyAlignment="1">
      <alignment vertical="center"/>
    </xf>
    <xf numFmtId="0" fontId="0" fillId="0" borderId="38" xfId="0" applyBorder="1" applyAlignment="1">
      <alignment/>
    </xf>
    <xf numFmtId="0" fontId="12" fillId="0" borderId="11" xfId="0" applyFont="1" applyBorder="1" applyAlignment="1">
      <alignment horizontal="center" wrapText="1"/>
    </xf>
    <xf numFmtId="0" fontId="12" fillId="0" borderId="22" xfId="0" applyFont="1" applyBorder="1" applyAlignment="1">
      <alignment horizont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3" fontId="0" fillId="0" borderId="0" xfId="0" applyNumberFormat="1" applyFont="1" applyFill="1" applyBorder="1" applyAlignment="1">
      <alignment horizontal="right" vertical="center"/>
    </xf>
    <xf numFmtId="6"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0" fontId="0" fillId="0" borderId="11" xfId="0" applyFont="1" applyBorder="1" applyAlignment="1">
      <alignment vertical="center" wrapText="1"/>
    </xf>
    <xf numFmtId="0" fontId="0" fillId="0" borderId="11" xfId="0" applyFont="1" applyBorder="1" applyAlignment="1">
      <alignment horizontal="left" vertical="center" wrapText="1"/>
    </xf>
    <xf numFmtId="3" fontId="0" fillId="0" borderId="11" xfId="0" applyNumberFormat="1" applyFont="1" applyFill="1" applyBorder="1" applyAlignment="1">
      <alignment horizontal="right" vertical="center"/>
    </xf>
    <xf numFmtId="3" fontId="0" fillId="0" borderId="11" xfId="0" applyNumberFormat="1" applyFont="1" applyBorder="1" applyAlignment="1">
      <alignment horizontal="right" vertical="center" wrapText="1"/>
    </xf>
    <xf numFmtId="0" fontId="0" fillId="0" borderId="0" xfId="0" applyFont="1" applyBorder="1" applyAlignment="1">
      <alignment vertical="top" wrapText="1"/>
    </xf>
    <xf numFmtId="0" fontId="0" fillId="0" borderId="11" xfId="0" applyBorder="1" applyAlignment="1">
      <alignment horizontal="right" vertical="center"/>
    </xf>
    <xf numFmtId="0" fontId="0" fillId="0" borderId="0" xfId="0" applyBorder="1" applyAlignment="1">
      <alignment horizontal="right" vertical="center"/>
    </xf>
    <xf numFmtId="4" fontId="0" fillId="0" borderId="0" xfId="0" applyNumberFormat="1" applyFont="1" applyFill="1" applyBorder="1" applyAlignment="1">
      <alignment horizontal="right" vertical="center"/>
    </xf>
    <xf numFmtId="0" fontId="0" fillId="0" borderId="0" xfId="0" applyAlignment="1">
      <alignment horizontal="left" vertical="center"/>
    </xf>
    <xf numFmtId="0" fontId="0" fillId="0" borderId="0" xfId="0" applyFont="1" applyAlignment="1">
      <alignment wrapText="1"/>
    </xf>
    <xf numFmtId="0" fontId="0" fillId="0" borderId="0" xfId="0" applyNumberFormat="1" applyFont="1" applyAlignment="1">
      <alignment/>
    </xf>
    <xf numFmtId="0" fontId="0" fillId="0" borderId="0" xfId="0" applyNumberFormat="1" applyFont="1" applyAlignment="1">
      <alignment horizontal="center"/>
    </xf>
    <xf numFmtId="2" fontId="0" fillId="0" borderId="0" xfId="0" applyNumberFormat="1" applyFont="1" applyAlignment="1">
      <alignment horizontal="center"/>
    </xf>
    <xf numFmtId="168" fontId="0" fillId="0" borderId="0" xfId="0" applyNumberFormat="1" applyFont="1" applyAlignment="1">
      <alignment horizontal="right"/>
    </xf>
    <xf numFmtId="10" fontId="0" fillId="0" borderId="0" xfId="0" applyNumberFormat="1" applyFont="1" applyAlignment="1">
      <alignment horizontal="center"/>
    </xf>
    <xf numFmtId="168" fontId="0" fillId="0" borderId="0" xfId="0" applyNumberFormat="1" applyFont="1" applyAlignment="1">
      <alignment/>
    </xf>
    <xf numFmtId="2" fontId="0" fillId="0" borderId="0" xfId="0" applyNumberFormat="1" applyFont="1" applyBorder="1" applyAlignment="1">
      <alignment horizontal="center"/>
    </xf>
    <xf numFmtId="10" fontId="0" fillId="0" borderId="0" xfId="94" applyNumberFormat="1" applyAlignment="1">
      <alignment/>
    </xf>
    <xf numFmtId="44" fontId="0" fillId="0" borderId="0" xfId="48" applyAlignment="1">
      <alignment/>
    </xf>
    <xf numFmtId="2" fontId="0" fillId="0" borderId="0" xfId="0" applyNumberFormat="1" applyFont="1" applyAlignment="1">
      <alignment/>
    </xf>
    <xf numFmtId="10" fontId="0" fillId="0" borderId="0" xfId="0" applyNumberFormat="1" applyFont="1" applyAlignment="1">
      <alignment/>
    </xf>
    <xf numFmtId="3" fontId="0" fillId="0" borderId="0" xfId="0" applyNumberFormat="1" applyFont="1" applyAlignment="1">
      <alignment/>
    </xf>
    <xf numFmtId="9" fontId="9" fillId="0" borderId="0" xfId="93" applyFont="1" applyAlignment="1">
      <alignment/>
    </xf>
    <xf numFmtId="0" fontId="2" fillId="0" borderId="0" xfId="0" applyNumberFormat="1" applyFont="1" applyAlignment="1">
      <alignment/>
    </xf>
    <xf numFmtId="0" fontId="2" fillId="0" borderId="0" xfId="0" applyNumberFormat="1" applyFont="1" applyAlignment="1">
      <alignment horizontal="left"/>
    </xf>
    <xf numFmtId="3" fontId="2" fillId="0" borderId="0" xfId="0" applyNumberFormat="1" applyFont="1" applyAlignment="1">
      <alignment/>
    </xf>
    <xf numFmtId="0" fontId="101" fillId="0" borderId="0" xfId="0" applyNumberFormat="1" applyFont="1" applyAlignment="1">
      <alignment horizontal="center"/>
    </xf>
    <xf numFmtId="172" fontId="102" fillId="0" borderId="0" xfId="0" applyNumberFormat="1" applyFont="1" applyAlignment="1">
      <alignment/>
    </xf>
    <xf numFmtId="166" fontId="2" fillId="0" borderId="0" xfId="0" applyNumberFormat="1" applyFont="1" applyFill="1" applyAlignment="1">
      <alignment horizontal="left"/>
    </xf>
    <xf numFmtId="0" fontId="25" fillId="0" borderId="0" xfId="61" applyFont="1">
      <alignment/>
      <protection/>
    </xf>
    <xf numFmtId="0" fontId="34" fillId="0" borderId="0" xfId="61" applyFont="1">
      <alignment/>
      <protection/>
    </xf>
    <xf numFmtId="0" fontId="17" fillId="0" borderId="0" xfId="61" applyFont="1">
      <alignment/>
      <protection/>
    </xf>
    <xf numFmtId="0" fontId="12" fillId="0" borderId="0" xfId="61" applyFont="1">
      <alignment/>
      <protection/>
    </xf>
    <xf numFmtId="0" fontId="17" fillId="0" borderId="0" xfId="61" applyFont="1" applyAlignment="1" quotePrefix="1">
      <alignment horizontal="right"/>
      <protection/>
    </xf>
    <xf numFmtId="0" fontId="17" fillId="0" borderId="0" xfId="61" applyFont="1" applyAlignment="1">
      <alignment horizontal="right"/>
      <protection/>
    </xf>
    <xf numFmtId="0" fontId="102" fillId="0" borderId="0" xfId="0" applyNumberFormat="1" applyFont="1" applyAlignment="1">
      <alignment/>
    </xf>
    <xf numFmtId="3" fontId="102" fillId="0" borderId="0" xfId="0" applyNumberFormat="1" applyFont="1" applyAlignment="1">
      <alignment/>
    </xf>
    <xf numFmtId="9" fontId="102" fillId="0" borderId="0" xfId="93" applyNumberFormat="1" applyFont="1" applyAlignment="1">
      <alignment/>
    </xf>
    <xf numFmtId="0" fontId="103" fillId="0" borderId="0" xfId="0" applyNumberFormat="1" applyFont="1" applyAlignment="1">
      <alignment/>
    </xf>
    <xf numFmtId="0" fontId="102" fillId="0" borderId="0" xfId="0" applyNumberFormat="1" applyFont="1" applyAlignment="1">
      <alignment horizontal="left"/>
    </xf>
    <xf numFmtId="43" fontId="0" fillId="0" borderId="0" xfId="42" applyFont="1" applyAlignment="1">
      <alignment/>
    </xf>
    <xf numFmtId="43" fontId="9" fillId="0" borderId="0" xfId="42" applyFont="1" applyAlignment="1">
      <alignment/>
    </xf>
    <xf numFmtId="180" fontId="0" fillId="0" borderId="0" xfId="64" applyNumberFormat="1" applyAlignment="1">
      <alignment/>
      <protection/>
    </xf>
    <xf numFmtId="0" fontId="12" fillId="0" borderId="11" xfId="64" applyFont="1" applyBorder="1" applyAlignment="1">
      <alignment horizontal="center"/>
      <protection/>
    </xf>
    <xf numFmtId="0" fontId="19" fillId="0" borderId="0" xfId="0" applyFont="1" applyBorder="1" applyAlignment="1">
      <alignment horizontal="center"/>
    </xf>
    <xf numFmtId="0" fontId="43" fillId="0" borderId="0" xfId="0" applyFont="1" applyBorder="1" applyAlignment="1">
      <alignment horizontal="center"/>
    </xf>
    <xf numFmtId="0" fontId="0" fillId="0" borderId="0" xfId="0" applyNumberFormat="1" applyFont="1" applyFill="1" applyAlignment="1">
      <alignment horizontal="left" vertical="center" wrapText="1"/>
    </xf>
    <xf numFmtId="3" fontId="5" fillId="0" borderId="0" xfId="90" applyNumberFormat="1" applyFont="1" applyAlignment="1">
      <alignment/>
      <protection/>
    </xf>
    <xf numFmtId="0" fontId="12" fillId="0" borderId="20" xfId="65" applyNumberFormat="1" applyFont="1" applyBorder="1" applyAlignment="1">
      <alignment horizontal="center"/>
      <protection/>
    </xf>
    <xf numFmtId="3" fontId="12" fillId="0" borderId="32" xfId="65" applyNumberFormat="1" applyFont="1" applyBorder="1" applyAlignment="1">
      <alignment horizontal="center"/>
      <protection/>
    </xf>
    <xf numFmtId="3" fontId="12" fillId="0" borderId="20" xfId="65" applyNumberFormat="1" applyFont="1" applyBorder="1" applyAlignment="1">
      <alignment horizontal="center"/>
      <protection/>
    </xf>
    <xf numFmtId="3" fontId="0" fillId="0" borderId="27" xfId="77" applyNumberFormat="1" applyBorder="1" applyAlignment="1">
      <alignment horizontal="right"/>
      <protection/>
    </xf>
    <xf numFmtId="3" fontId="0" fillId="0" borderId="0" xfId="77" applyNumberFormat="1" applyAlignment="1">
      <alignment horizontal="right"/>
      <protection/>
    </xf>
    <xf numFmtId="0" fontId="0" fillId="0" borderId="0" xfId="72" applyFont="1" applyAlignment="1">
      <alignment horizontal="left" wrapText="1"/>
      <protection/>
    </xf>
    <xf numFmtId="0" fontId="0" fillId="0" borderId="0" xfId="72" applyFont="1" applyBorder="1" applyAlignment="1">
      <alignment horizontal="left" wrapText="1"/>
      <protection/>
    </xf>
    <xf numFmtId="3" fontId="0" fillId="0" borderId="27" xfId="72" applyNumberFormat="1" applyFont="1" applyBorder="1" applyAlignment="1">
      <alignment horizontal="right"/>
      <protection/>
    </xf>
    <xf numFmtId="3" fontId="0" fillId="0" borderId="0" xfId="72" applyNumberFormat="1" applyFont="1" applyBorder="1" applyAlignment="1">
      <alignment horizontal="right"/>
      <protection/>
    </xf>
    <xf numFmtId="3" fontId="0" fillId="0" borderId="0" xfId="77" applyNumberFormat="1" applyBorder="1" applyAlignment="1">
      <alignment horizontal="right"/>
      <protection/>
    </xf>
    <xf numFmtId="0" fontId="12" fillId="0" borderId="32" xfId="72" applyFont="1" applyBorder="1" applyAlignment="1">
      <alignment horizontal="center"/>
      <protection/>
    </xf>
    <xf numFmtId="0" fontId="2" fillId="0" borderId="20" xfId="76" applyBorder="1" applyAlignment="1">
      <alignment/>
      <protection/>
    </xf>
    <xf numFmtId="3" fontId="0" fillId="0" borderId="27" xfId="71" applyNumberFormat="1" applyFont="1" applyFill="1" applyBorder="1" applyAlignment="1">
      <alignment horizontal="right"/>
      <protection/>
    </xf>
    <xf numFmtId="3" fontId="0" fillId="0" borderId="0" xfId="71" applyNumberFormat="1" applyFont="1" applyFill="1" applyBorder="1" applyAlignment="1">
      <alignment horizontal="right"/>
      <protection/>
    </xf>
    <xf numFmtId="167" fontId="0" fillId="0" borderId="23" xfId="71" applyNumberFormat="1" applyFont="1" applyBorder="1" applyAlignment="1">
      <alignment horizontal="right"/>
      <protection/>
    </xf>
    <xf numFmtId="167" fontId="0" fillId="0" borderId="22" xfId="71" applyNumberFormat="1" applyFont="1" applyBorder="1" applyAlignment="1">
      <alignment horizontal="right"/>
      <protection/>
    </xf>
    <xf numFmtId="3" fontId="0" fillId="0" borderId="27" xfId="71" applyNumberFormat="1" applyFont="1" applyBorder="1" applyAlignment="1">
      <alignment horizontal="right"/>
      <protection/>
    </xf>
    <xf numFmtId="3" fontId="0" fillId="0" borderId="0" xfId="71" applyNumberFormat="1" applyFont="1" applyBorder="1" applyAlignment="1">
      <alignment horizontal="right"/>
      <protection/>
    </xf>
    <xf numFmtId="0" fontId="0" fillId="0" borderId="0" xfId="77" applyAlignment="1">
      <alignment/>
      <protection/>
    </xf>
    <xf numFmtId="0" fontId="0" fillId="0" borderId="0" xfId="77" applyFont="1" applyAlignment="1">
      <alignment/>
      <protection/>
    </xf>
    <xf numFmtId="0" fontId="2" fillId="0" borderId="0" xfId="76" applyBorder="1" applyAlignment="1">
      <alignment/>
      <protection/>
    </xf>
    <xf numFmtId="0" fontId="0" fillId="0" borderId="16" xfId="77" applyBorder="1" applyAlignment="1">
      <alignment/>
      <protection/>
    </xf>
    <xf numFmtId="0" fontId="2" fillId="0" borderId="16" xfId="76" applyBorder="1" applyAlignment="1">
      <alignment/>
      <protection/>
    </xf>
    <xf numFmtId="0" fontId="2" fillId="0" borderId="0" xfId="76" applyAlignment="1">
      <alignment/>
      <protection/>
    </xf>
    <xf numFmtId="0" fontId="12" fillId="0" borderId="0" xfId="77" applyFont="1" applyBorder="1" applyAlignment="1">
      <alignment/>
      <protection/>
    </xf>
    <xf numFmtId="0" fontId="0" fillId="0" borderId="22" xfId="77" applyBorder="1" applyAlignment="1">
      <alignment/>
      <protection/>
    </xf>
    <xf numFmtId="0" fontId="23" fillId="0" borderId="0" xfId="73" applyFont="1" applyFill="1" applyAlignment="1">
      <alignment horizontal="left" wrapText="1"/>
      <protection/>
    </xf>
    <xf numFmtId="0" fontId="0" fillId="0" borderId="0" xfId="73" applyFont="1" applyFill="1" applyAlignment="1">
      <alignment horizontal="left" wrapText="1"/>
      <protection/>
    </xf>
    <xf numFmtId="0" fontId="12" fillId="0" borderId="31" xfId="73" applyFont="1" applyBorder="1" applyAlignment="1">
      <alignment horizontal="center" wrapText="1"/>
      <protection/>
    </xf>
    <xf numFmtId="0" fontId="12" fillId="0" borderId="31" xfId="73" applyFont="1" applyBorder="1" applyAlignment="1" quotePrefix="1">
      <alignment horizontal="center" wrapText="1"/>
      <protection/>
    </xf>
    <xf numFmtId="0" fontId="0" fillId="0" borderId="0" xfId="73" applyFont="1" applyAlignment="1">
      <alignment horizontal="left" wrapText="1"/>
      <protection/>
    </xf>
    <xf numFmtId="0" fontId="0" fillId="0" borderId="0" xfId="73" applyFont="1" applyAlignment="1">
      <alignment wrapText="1"/>
      <protection/>
    </xf>
    <xf numFmtId="0" fontId="0" fillId="0" borderId="0" xfId="73" applyFont="1" applyFill="1" applyAlignment="1">
      <alignment horizontal="left" wrapText="1"/>
      <protection/>
    </xf>
    <xf numFmtId="37" fontId="12" fillId="0" borderId="17" xfId="68" applyNumberFormat="1" applyFont="1" applyBorder="1" applyAlignment="1" applyProtection="1">
      <alignment horizontal="center"/>
      <protection/>
    </xf>
    <xf numFmtId="0" fontId="0" fillId="0" borderId="17" xfId="67" applyFont="1" applyBorder="1" applyAlignment="1">
      <alignment horizontal="center"/>
      <protection/>
    </xf>
    <xf numFmtId="0" fontId="0" fillId="0" borderId="0" xfId="68" applyFont="1" applyBorder="1" applyAlignment="1" applyProtection="1">
      <alignment wrapText="1"/>
      <protection/>
    </xf>
    <xf numFmtId="0" fontId="0" fillId="0" borderId="0" xfId="68" applyFont="1" applyAlignment="1" applyProtection="1">
      <alignment wrapText="1"/>
      <protection/>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Font="1" applyAlignment="1">
      <alignment wrapText="1"/>
    </xf>
    <xf numFmtId="0" fontId="0" fillId="0" borderId="0" xfId="0" applyNumberFormat="1" applyAlignment="1">
      <alignment horizontal="left" vertical="center" wrapText="1"/>
    </xf>
    <xf numFmtId="0" fontId="0" fillId="0" borderId="0" xfId="0" applyAlignment="1">
      <alignment horizontal="left" vertical="center"/>
    </xf>
    <xf numFmtId="0" fontId="12" fillId="0" borderId="31" xfId="69" applyFont="1" applyBorder="1" applyAlignment="1">
      <alignment horizontal="center"/>
      <protection/>
    </xf>
    <xf numFmtId="0" fontId="17" fillId="0" borderId="0" xfId="69" applyFont="1" applyAlignment="1">
      <alignment horizontal="left" wrapText="1"/>
      <protection/>
    </xf>
    <xf numFmtId="0" fontId="15" fillId="0" borderId="0" xfId="0" applyFont="1" applyAlignment="1">
      <alignment horizontal="left" wrapText="1"/>
    </xf>
    <xf numFmtId="0" fontId="15" fillId="0" borderId="0" xfId="80" applyFont="1" applyAlignment="1">
      <alignment horizontal="left"/>
      <protection/>
    </xf>
    <xf numFmtId="0" fontId="15" fillId="0" borderId="0" xfId="80" applyFont="1" applyAlignment="1">
      <alignment horizontal="left" wrapText="1"/>
      <protection/>
    </xf>
    <xf numFmtId="0" fontId="15" fillId="0" borderId="0" xfId="80" applyAlignment="1">
      <alignment horizontal="left" wrapText="1"/>
      <protection/>
    </xf>
    <xf numFmtId="0" fontId="17" fillId="0" borderId="0" xfId="0" applyFont="1" applyAlignment="1">
      <alignment horizontal="left" wrapText="1"/>
    </xf>
    <xf numFmtId="0" fontId="0" fillId="0" borderId="0" xfId="0" applyNumberFormat="1" applyFont="1" applyAlignment="1">
      <alignment horizontal="left" wrapText="1"/>
    </xf>
    <xf numFmtId="0" fontId="0" fillId="0" borderId="0" xfId="0" applyNumberFormat="1" applyFont="1" applyFill="1" applyBorder="1" applyAlignment="1">
      <alignment horizontal="left" wrapText="1"/>
    </xf>
    <xf numFmtId="0" fontId="0" fillId="0" borderId="0" xfId="0" applyNumberFormat="1" applyFont="1" applyFill="1" applyAlignment="1">
      <alignment horizontal="left" wrapText="1"/>
    </xf>
    <xf numFmtId="0" fontId="9" fillId="0" borderId="0" xfId="0" applyNumberFormat="1" applyFont="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NumberFormat="1" applyFont="1" applyAlignment="1">
      <alignment wrapText="1"/>
    </xf>
    <xf numFmtId="0" fontId="14" fillId="34" borderId="0" xfId="85" applyNumberFormat="1" applyFont="1" applyFill="1" applyAlignment="1">
      <alignment horizontal="left"/>
      <protection/>
    </xf>
    <xf numFmtId="170" fontId="5" fillId="34" borderId="0" xfId="85" applyNumberFormat="1" applyFont="1" applyFill="1" applyAlignment="1">
      <alignment horizontal="left"/>
      <protection/>
    </xf>
    <xf numFmtId="0" fontId="17" fillId="0" borderId="0" xfId="0" applyNumberFormat="1" applyFont="1" applyFill="1" applyAlignment="1">
      <alignment horizontal="left" wrapText="1"/>
    </xf>
    <xf numFmtId="0" fontId="0" fillId="34" borderId="0" xfId="88" applyFont="1" applyFill="1" applyBorder="1" applyAlignment="1">
      <alignment horizontal="left" wrapText="1"/>
      <protection/>
    </xf>
    <xf numFmtId="0" fontId="0" fillId="34" borderId="0" xfId="88" applyFont="1" applyFill="1" applyBorder="1" applyAlignment="1">
      <alignment horizontal="left"/>
      <protection/>
    </xf>
    <xf numFmtId="0" fontId="12" fillId="0" borderId="19" xfId="64" applyFont="1" applyBorder="1" applyAlignment="1">
      <alignment/>
      <protection/>
    </xf>
    <xf numFmtId="0" fontId="0" fillId="0" borderId="0" xfId="64" applyFont="1" applyAlignment="1">
      <alignment horizontal="left"/>
      <protection/>
    </xf>
    <xf numFmtId="0" fontId="0" fillId="0" borderId="0" xfId="64" applyAlignment="1">
      <alignment horizontal="left"/>
      <protection/>
    </xf>
    <xf numFmtId="0" fontId="17" fillId="0" borderId="0" xfId="64" applyFont="1" applyAlignment="1">
      <alignment horizontal="left"/>
      <protection/>
    </xf>
    <xf numFmtId="0" fontId="12" fillId="0" borderId="0" xfId="64" applyFont="1" applyBorder="1" applyAlignment="1">
      <alignment horizontal="left"/>
      <protection/>
    </xf>
    <xf numFmtId="0" fontId="17" fillId="0" borderId="0" xfId="64" applyFont="1" applyBorder="1" applyAlignment="1">
      <alignment horizontal="left"/>
      <protection/>
    </xf>
    <xf numFmtId="3" fontId="17" fillId="0" borderId="0" xfId="51" applyNumberFormat="1" applyFont="1" applyBorder="1" applyAlignment="1">
      <alignment horizontal="center"/>
    </xf>
    <xf numFmtId="0" fontId="18" fillId="0" borderId="0" xfId="64" applyFont="1" applyBorder="1" applyAlignment="1">
      <alignment horizontal="left"/>
      <protection/>
    </xf>
    <xf numFmtId="0" fontId="18" fillId="0" borderId="0" xfId="64" applyFont="1" applyBorder="1" applyAlignment="1">
      <alignment horizontal="center"/>
      <protection/>
    </xf>
    <xf numFmtId="0" fontId="18" fillId="0" borderId="0" xfId="64" applyFont="1" applyFill="1" applyBorder="1" applyAlignment="1">
      <alignment horizontal="left"/>
      <protection/>
    </xf>
    <xf numFmtId="0" fontId="41" fillId="0" borderId="0" xfId="64" applyFont="1" applyBorder="1" applyAlignment="1">
      <alignment horizontal="center"/>
      <protection/>
    </xf>
    <xf numFmtId="3" fontId="18" fillId="0" borderId="0" xfId="64" applyNumberFormat="1" applyFont="1" applyAlignment="1">
      <alignment horizontal="center"/>
      <protection/>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Currency 4" xfId="50"/>
    <cellStyle name="Currency_Table 5.1-5.4"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2 2" xfId="62"/>
    <cellStyle name="Normal 3" xfId="63"/>
    <cellStyle name="Normal_1998 Surveys" xfId="64"/>
    <cellStyle name="Normal_Annual Report FY 06_v2" xfId="65"/>
    <cellStyle name="Normal_Annual Report FY 2004" xfId="66"/>
    <cellStyle name="Normal_Annual Report FY 2009 Final 12282009" xfId="67"/>
    <cellStyle name="Normal_AR99TBL2" xfId="68"/>
    <cellStyle name="Normal_AR99TBL3" xfId="69"/>
    <cellStyle name="Normal_Sheet1" xfId="70"/>
    <cellStyle name="Normal_Sheet1_Table 1.10 Refund Match" xfId="71"/>
    <cellStyle name="Normal_Table 1.10 Refund Match" xfId="72"/>
    <cellStyle name="Normal_Table 1.11 Checkoffs" xfId="73"/>
    <cellStyle name="Normal_Table 1.2–1.4" xfId="74"/>
    <cellStyle name="Normal_Table 1.5-1.7" xfId="75"/>
    <cellStyle name="Normal_Table 1.8-1.9" xfId="76"/>
    <cellStyle name="Normal_Table 1.9 Debt Setoff - Report 138" xfId="77"/>
    <cellStyle name="Normal_Table 2.1" xfId="78"/>
    <cellStyle name="Normal_Table 3.4" xfId="79"/>
    <cellStyle name="Normal_Table 3_2" xfId="80"/>
    <cellStyle name="Normal_Table 3_5" xfId="81"/>
    <cellStyle name="Normal_Table 4.3, 4.4" xfId="82"/>
    <cellStyle name="Normal_Table 4.3, 4.4 Bank Franchise" xfId="83"/>
    <cellStyle name="Normal_Table 4.5" xfId="84"/>
    <cellStyle name="Normal_Table 4.5_1" xfId="85"/>
    <cellStyle name="Normal_Table 5.1-5.4" xfId="86"/>
    <cellStyle name="Normal_Table 5.2" xfId="87"/>
    <cellStyle name="Normal_Table_4.6_v6" xfId="88"/>
    <cellStyle name="Normal_Table1.5" xfId="89"/>
    <cellStyle name="Normal_Tables 1.2-1.8" xfId="90"/>
    <cellStyle name="Note" xfId="91"/>
    <cellStyle name="Output" xfId="92"/>
    <cellStyle name="Percent" xfId="93"/>
    <cellStyle name="Percent 2" xfId="94"/>
    <cellStyle name="Percent 2 2" xfId="95"/>
    <cellStyle name="Percent 3" xfId="96"/>
    <cellStyle name="Title" xfId="97"/>
    <cellStyle name="Total" xfId="98"/>
    <cellStyle name="Warning Text" xfId="99"/>
  </cellStyles>
  <dxfs count="14">
    <dxf>
      <font>
        <b/>
        <i val="0"/>
        <color indexed="10"/>
      </font>
    </dxf>
    <dxf>
      <font>
        <b/>
        <i/>
        <color indexed="10"/>
      </font>
    </dxf>
    <dxf>
      <font>
        <b/>
        <i val="0"/>
        <color indexed="10"/>
      </font>
    </dxf>
    <dxf>
      <font>
        <b/>
        <i val="0"/>
        <color indexed="12"/>
      </font>
    </dxf>
    <dxf>
      <font>
        <b val="0"/>
        <i/>
        <color indexed="52"/>
      </font>
    </dxf>
    <dxf>
      <font>
        <b/>
        <i val="0"/>
        <color indexed="10"/>
      </font>
    </dxf>
    <dxf>
      <font>
        <b/>
        <i val="0"/>
        <color indexed="12"/>
      </font>
    </dxf>
    <dxf>
      <font>
        <b/>
        <i val="0"/>
        <color indexed="10"/>
      </font>
    </dxf>
    <dxf>
      <font>
        <b/>
        <i val="0"/>
        <color indexed="12"/>
      </font>
    </dxf>
    <dxf>
      <font>
        <b/>
        <i val="0"/>
        <color indexed="10"/>
      </font>
    </dxf>
    <dxf>
      <font>
        <b/>
        <i/>
        <color indexed="10"/>
      </font>
    </dxf>
    <dxf>
      <font>
        <b/>
        <i/>
        <color indexed="10"/>
      </font>
      <fill>
        <patternFill patternType="none">
          <bgColor indexed="65"/>
        </patternFill>
      </fill>
    </dxf>
    <dxf>
      <font>
        <b/>
        <i/>
        <color indexed="12"/>
      </font>
      <fill>
        <patternFill patternType="none">
          <bgColor indexed="65"/>
        </patternFill>
      </fill>
    </dxf>
    <dxf>
      <font>
        <b/>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Commonwealth of Virginia Net Revenue Collections by Fiscal Year</a:t>
            </a:r>
          </a:p>
        </c:rich>
      </c:tx>
      <c:layout>
        <c:manualLayout>
          <c:xMode val="factor"/>
          <c:yMode val="factor"/>
          <c:x val="0.00775"/>
          <c:y val="0"/>
        </c:manualLayout>
      </c:layout>
      <c:spPr>
        <a:noFill/>
        <a:ln w="3175">
          <a:noFill/>
        </a:ln>
      </c:spPr>
    </c:title>
    <c:view3D>
      <c:rotX val="10"/>
      <c:hPercent val="63"/>
      <c:rotY val="10"/>
      <c:depthPercent val="100"/>
      <c:rAngAx val="1"/>
    </c:view3D>
    <c:plotArea>
      <c:layout>
        <c:manualLayout>
          <c:xMode val="edge"/>
          <c:yMode val="edge"/>
          <c:x val="0.06175"/>
          <c:y val="0.17075"/>
          <c:w val="0.921"/>
          <c:h val="0.7435"/>
        </c:manualLayout>
      </c:layout>
      <c:bar3DChart>
        <c:barDir val="col"/>
        <c:grouping val="clustered"/>
        <c:varyColors val="0"/>
        <c:ser>
          <c:idx val="0"/>
          <c:order val="0"/>
          <c:tx>
            <c:strRef>
              <c:f>'Rev.Exp.'!$I$28</c:f>
              <c:strCache>
                <c:ptCount val="1"/>
                <c:pt idx="0">
                  <c:v>General Fund</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'Rev.Exp.'!$H$36:$H$44</c:f>
              <c:numCache/>
            </c:numRef>
          </c:cat>
          <c:val>
            <c:numRef>
              <c:f>'Rev.Exp.'!$I$36:$I$44</c:f>
              <c:numCache/>
            </c:numRef>
          </c:val>
          <c:shape val="box"/>
        </c:ser>
        <c:ser>
          <c:idx val="1"/>
          <c:order val="1"/>
          <c:tx>
            <c:strRef>
              <c:f>'Rev.Exp.'!$J$28</c:f>
              <c:strCache>
                <c:ptCount val="1"/>
                <c:pt idx="0">
                  <c:v>All Other Funds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'Rev.Exp.'!$H$36:$H$44</c:f>
              <c:numCache/>
            </c:numRef>
          </c:cat>
          <c:val>
            <c:numRef>
              <c:f>'Rev.Exp.'!$J$36:$J$44</c:f>
              <c:numCache/>
            </c:numRef>
          </c:val>
          <c:shape val="box"/>
        </c:ser>
        <c:shape val="box"/>
        <c:axId val="41383618"/>
        <c:axId val="36908243"/>
      </c:bar3DChart>
      <c:catAx>
        <c:axId val="41383618"/>
        <c:scaling>
          <c:orientation val="minMax"/>
        </c:scaling>
        <c:axPos val="b"/>
        <c:delete val="0"/>
        <c:numFmt formatCode="General" sourceLinked="1"/>
        <c:majorTickMark val="out"/>
        <c:minorTickMark val="none"/>
        <c:tickLblPos val="low"/>
        <c:spPr>
          <a:ln w="3175">
            <a:solidFill>
              <a:srgbClr val="000000"/>
            </a:solidFill>
          </a:ln>
        </c:spPr>
        <c:crossAx val="36908243"/>
        <c:crosses val="autoZero"/>
        <c:auto val="1"/>
        <c:lblOffset val="100"/>
        <c:tickLblSkip val="1"/>
        <c:noMultiLvlLbl val="0"/>
      </c:catAx>
      <c:valAx>
        <c:axId val="3690824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Billions</a:t>
                </a:r>
              </a:p>
            </c:rich>
          </c:tx>
          <c:layout>
            <c:manualLayout>
              <c:xMode val="factor"/>
              <c:yMode val="factor"/>
              <c:x val="-0.05325"/>
              <c:y val="0.009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1383618"/>
        <c:crossesAt val="1"/>
        <c:crossBetween val="between"/>
        <c:dispUnits/>
      </c:valAx>
      <c:spPr>
        <a:noFill/>
        <a:ln>
          <a:noFill/>
        </a:ln>
      </c:spPr>
    </c:plotArea>
    <c:legend>
      <c:legendPos val="b"/>
      <c:layout>
        <c:manualLayout>
          <c:xMode val="edge"/>
          <c:yMode val="edge"/>
          <c:x val="0.27375"/>
          <c:y val="0.94475"/>
          <c:w val="0.45075"/>
          <c:h val="0.05125"/>
        </c:manualLayout>
      </c:layout>
      <c:overlay val="0"/>
      <c:spPr>
        <a:solidFill>
          <a:srgbClr val="FFFFFF"/>
        </a:solidFill>
        <a:ln w="3175">
          <a:noFill/>
        </a:ln>
      </c:spPr>
      <c:txPr>
        <a:bodyPr vert="horz" rot="0"/>
        <a:lstStyle/>
        <a:p>
          <a:pPr>
            <a:defRPr lang="en-US" cap="none" sz="90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State and Local Sales &amp; Use Tax Collections</a:t>
            </a:r>
          </a:p>
        </c:rich>
      </c:tx>
      <c:layout>
        <c:manualLayout>
          <c:xMode val="factor"/>
          <c:yMode val="factor"/>
          <c:x val="0.036"/>
          <c:y val="0.0165"/>
        </c:manualLayout>
      </c:layout>
      <c:spPr>
        <a:noFill/>
        <a:ln w="3175">
          <a:noFill/>
        </a:ln>
      </c:spPr>
    </c:title>
    <c:view3D>
      <c:rotX val="10"/>
      <c:hPercent val="48"/>
      <c:rotY val="10"/>
      <c:depthPercent val="100"/>
      <c:rAngAx val="1"/>
    </c:view3D>
    <c:plotArea>
      <c:layout>
        <c:manualLayout>
          <c:xMode val="edge"/>
          <c:yMode val="edge"/>
          <c:x val="0.052"/>
          <c:y val="0.144"/>
          <c:w val="0.92775"/>
          <c:h val="0.74"/>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4.1'!$A$9:$A$18</c:f>
              <c:numCache/>
            </c:numRef>
          </c:cat>
          <c:val>
            <c:numRef>
              <c:f>'Table 4.1'!$I$9:$I$18</c:f>
              <c:numCache/>
            </c:numRef>
          </c:val>
          <c:shape val="box"/>
        </c:ser>
        <c:shape val="box"/>
        <c:axId val="64175444"/>
        <c:axId val="40708085"/>
      </c:bar3DChart>
      <c:catAx>
        <c:axId val="64175444"/>
        <c:scaling>
          <c:orientation val="minMax"/>
        </c:scaling>
        <c:axPos val="b"/>
        <c:title>
          <c:tx>
            <c:rich>
              <a:bodyPr vert="horz" rot="0" anchor="ctr"/>
              <a:lstStyle/>
              <a:p>
                <a:pPr algn="ctr">
                  <a:defRPr/>
                </a:pPr>
                <a:r>
                  <a:rPr lang="en-US" cap="none" sz="825" b="1" i="0" u="none" baseline="0">
                    <a:solidFill>
                      <a:srgbClr val="000000"/>
                    </a:solidFill>
                    <a:latin typeface="Arial"/>
                    <a:ea typeface="Arial"/>
                    <a:cs typeface="Arial"/>
                  </a:rPr>
                  <a:t>Fiscal Year</a:t>
                </a:r>
              </a:p>
            </c:rich>
          </c:tx>
          <c:layout>
            <c:manualLayout>
              <c:xMode val="factor"/>
              <c:yMode val="factor"/>
              <c:x val="-0.014"/>
              <c:y val="0.0745"/>
            </c:manualLayout>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708085"/>
        <c:crossesAt val="2"/>
        <c:auto val="1"/>
        <c:lblOffset val="100"/>
        <c:tickLblSkip val="1"/>
        <c:noMultiLvlLbl val="0"/>
      </c:catAx>
      <c:valAx>
        <c:axId val="40708085"/>
        <c:scaling>
          <c:orientation val="minMax"/>
          <c:min val="2"/>
        </c:scaling>
        <c:axPos val="l"/>
        <c:title>
          <c:tx>
            <c:rich>
              <a:bodyPr vert="horz" rot="-5400000" anchor="ctr"/>
              <a:lstStyle/>
              <a:p>
                <a:pPr algn="ctr">
                  <a:defRPr/>
                </a:pPr>
                <a:r>
                  <a:rPr lang="en-US" cap="none" sz="825" b="1" i="0" u="none" baseline="0">
                    <a:solidFill>
                      <a:srgbClr val="000000"/>
                    </a:solidFill>
                    <a:latin typeface="Arial"/>
                    <a:ea typeface="Arial"/>
                    <a:cs typeface="Arial"/>
                  </a:rPr>
                  <a:t>Billions</a:t>
                </a:r>
              </a:p>
            </c:rich>
          </c:tx>
          <c:layout>
            <c:manualLayout>
              <c:xMode val="factor"/>
              <c:yMode val="factor"/>
              <c:x val="-0.058"/>
              <c:y val="0.04675"/>
            </c:manualLayout>
          </c:layout>
          <c:overlay val="0"/>
          <c:spPr>
            <a:noFill/>
            <a:ln w="3175">
              <a:noFill/>
            </a:ln>
          </c:spPr>
        </c:title>
        <c:majorGridlines>
          <c:spPr>
            <a:ln w="3175">
              <a:solidFill>
                <a:srgbClr val="000000"/>
              </a:solidFill>
            </a:ln>
          </c:spPr>
        </c:majorGridlines>
        <c:delete val="0"/>
        <c:numFmt formatCode="\$#,##0.0_);\(\$#,##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175444"/>
        <c:crossesAt val="1"/>
        <c:crossBetween val="between"/>
        <c:dispUnits/>
        <c:minorUnit val="0.5"/>
      </c:valAx>
      <c:spPr>
        <a:noFill/>
        <a:ln>
          <a:noFill/>
        </a:ln>
      </c:spPr>
    </c:plotArea>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Motor Fuel Sales Tax Revenue</a:t>
            </a:r>
          </a:p>
        </c:rich>
      </c:tx>
      <c:layout>
        <c:manualLayout>
          <c:xMode val="factor"/>
          <c:yMode val="factor"/>
          <c:x val="-0.00275"/>
          <c:y val="0"/>
        </c:manualLayout>
      </c:layout>
      <c:spPr>
        <a:noFill/>
        <a:ln w="3175">
          <a:noFill/>
        </a:ln>
      </c:spPr>
    </c:title>
    <c:view3D>
      <c:rotX val="16"/>
      <c:hPercent val="70"/>
      <c:rotY val="7"/>
      <c:depthPercent val="100"/>
      <c:rAngAx val="1"/>
    </c:view3D>
    <c:plotArea>
      <c:layout>
        <c:manualLayout>
          <c:xMode val="edge"/>
          <c:yMode val="edge"/>
          <c:x val="0.087"/>
          <c:y val="0.14575"/>
          <c:w val="0.69425"/>
          <c:h val="0.7115"/>
        </c:manualLayout>
      </c:layout>
      <c:bar3DChart>
        <c:barDir val="col"/>
        <c:grouping val="clustered"/>
        <c:varyColors val="0"/>
        <c:ser>
          <c:idx val="1"/>
          <c:order val="0"/>
          <c:tx>
            <c:strRef>
              <c:f>'Table 4.4'!$A$21</c:f>
              <c:strCache>
                <c:ptCount val="1"/>
                <c:pt idx="0">
                  <c:v>Potomac and Rappahannock</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4.4'!$B$4:$F$4</c:f>
              <c:strCache/>
            </c:strRef>
          </c:cat>
          <c:val>
            <c:numRef>
              <c:f>'Table 4.4'!$K$25:$K$29</c:f>
              <c:numCache/>
            </c:numRef>
          </c:val>
          <c:shape val="box"/>
        </c:ser>
        <c:ser>
          <c:idx val="0"/>
          <c:order val="1"/>
          <c:tx>
            <c:strRef>
              <c:f>'Table 4.4'!$A$12</c:f>
              <c:strCache>
                <c:ptCount val="1"/>
                <c:pt idx="0">
                  <c:v>Northern Virginia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4.4'!$B$4:$F$4</c:f>
              <c:strCache/>
            </c:strRef>
          </c:cat>
          <c:val>
            <c:numRef>
              <c:f>'Table 4.4'!$J$25:$J$29</c:f>
              <c:numCache/>
            </c:numRef>
          </c:val>
          <c:shape val="box"/>
        </c:ser>
        <c:shape val="box"/>
        <c:axId val="30828446"/>
        <c:axId val="9020559"/>
      </c:bar3DChart>
      <c:catAx>
        <c:axId val="30828446"/>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Fiscal Year</a:t>
                </a:r>
              </a:p>
            </c:rich>
          </c:tx>
          <c:layout>
            <c:manualLayout>
              <c:xMode val="factor"/>
              <c:yMode val="factor"/>
              <c:x val="-0.014"/>
              <c:y val="0.0705"/>
            </c:manualLayout>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9020559"/>
        <c:crosses val="autoZero"/>
        <c:auto val="0"/>
        <c:lblOffset val="100"/>
        <c:tickLblSkip val="1"/>
        <c:noMultiLvlLbl val="0"/>
      </c:catAx>
      <c:valAx>
        <c:axId val="9020559"/>
        <c:scaling>
          <c:orientation val="minMax"/>
          <c:max val="40"/>
          <c:min val="5"/>
        </c:scaling>
        <c:axPos val="l"/>
        <c:title>
          <c:tx>
            <c:rich>
              <a:bodyPr vert="horz" rot="-5400000" anchor="ctr"/>
              <a:lstStyle/>
              <a:p>
                <a:pPr algn="ctr">
                  <a:defRPr/>
                </a:pPr>
                <a:r>
                  <a:rPr lang="en-US" cap="none" sz="975" b="1" i="0" u="none" baseline="0">
                    <a:solidFill>
                      <a:srgbClr val="000000"/>
                    </a:solidFill>
                    <a:latin typeface="Arial"/>
                    <a:ea typeface="Arial"/>
                    <a:cs typeface="Arial"/>
                  </a:rPr>
                  <a:t>Millions</a:t>
                </a:r>
              </a:p>
            </c:rich>
          </c:tx>
          <c:layout>
            <c:manualLayout>
              <c:xMode val="factor"/>
              <c:yMode val="factor"/>
              <c:x val="-0.05"/>
              <c:y val="0.05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0828446"/>
        <c:crossesAt val="1"/>
        <c:crossBetween val="between"/>
        <c:dispUnits/>
      </c:valAx>
      <c:spPr>
        <a:noFill/>
        <a:ln>
          <a:noFill/>
        </a:ln>
      </c:spPr>
    </c:plotArea>
    <c:legend>
      <c:legendPos val="r"/>
      <c:layout>
        <c:manualLayout>
          <c:xMode val="edge"/>
          <c:yMode val="edge"/>
          <c:x val="0.7695"/>
          <c:y val="0.327"/>
          <c:w val="0.21525"/>
          <c:h val="0.3457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Bank Franchise Tax Collections</a:t>
            </a:r>
          </a:p>
        </c:rich>
      </c:tx>
      <c:layout>
        <c:manualLayout>
          <c:xMode val="factor"/>
          <c:yMode val="factor"/>
          <c:x val="-0.0065"/>
          <c:y val="0"/>
        </c:manualLayout>
      </c:layout>
      <c:spPr>
        <a:noFill/>
        <a:ln w="3175">
          <a:noFill/>
        </a:ln>
      </c:spPr>
    </c:title>
    <c:view3D>
      <c:rotX val="10"/>
      <c:hPercent val="38"/>
      <c:rotY val="10"/>
      <c:depthPercent val="100"/>
      <c:rAngAx val="1"/>
    </c:view3D>
    <c:plotArea>
      <c:layout>
        <c:manualLayout>
          <c:xMode val="edge"/>
          <c:yMode val="edge"/>
          <c:x val="0.04075"/>
          <c:y val="0.158"/>
          <c:w val="0.951"/>
          <c:h val="0.6872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'Tables 5.3-5.4'!$A$36:$A$40</c:f>
              <c:numCache/>
            </c:numRef>
          </c:cat>
          <c:val>
            <c:numRef>
              <c:f>'Tables 5.3-5.4'!$B$36:$B$40</c:f>
              <c:numCache/>
            </c:numRef>
          </c:val>
          <c:shape val="box"/>
        </c:ser>
        <c:shape val="box"/>
        <c:axId val="14076168"/>
        <c:axId val="59576649"/>
      </c:bar3DChart>
      <c:catAx>
        <c:axId val="14076168"/>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Fiscal Year</a:t>
                </a:r>
              </a:p>
            </c:rich>
          </c:tx>
          <c:layout>
            <c:manualLayout>
              <c:xMode val="factor"/>
              <c:yMode val="factor"/>
              <c:x val="-0.01925"/>
              <c:y val="0.12"/>
            </c:manualLayout>
          </c:layout>
          <c:overlay val="0"/>
          <c:spPr>
            <a:noFill/>
            <a:ln w="3175">
              <a:noFill/>
            </a:ln>
          </c:spPr>
        </c:title>
        <c:delete val="0"/>
        <c:numFmt formatCode="# ?/?"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576649"/>
        <c:crossesAt val="0"/>
        <c:auto val="1"/>
        <c:lblOffset val="100"/>
        <c:tickLblSkip val="1"/>
        <c:noMultiLvlLbl val="0"/>
      </c:catAx>
      <c:valAx>
        <c:axId val="59576649"/>
        <c:scaling>
          <c:orientation val="minMax"/>
          <c:max val="26000000"/>
          <c:min val="2000000"/>
        </c:scaling>
        <c:axPos val="l"/>
        <c:title>
          <c:tx>
            <c:rich>
              <a:bodyPr vert="horz" rot="-5400000" anchor="ctr"/>
              <a:lstStyle/>
              <a:p>
                <a:pPr algn="ctr">
                  <a:defRPr/>
                </a:pPr>
                <a:r>
                  <a:rPr lang="en-US" cap="none" sz="1100" b="1" i="0" u="none" baseline="0">
                    <a:solidFill>
                      <a:srgbClr val="000000"/>
                    </a:solidFill>
                    <a:latin typeface="Arial"/>
                    <a:ea typeface="Arial"/>
                    <a:cs typeface="Arial"/>
                  </a:rPr>
                  <a:t>Millions</a:t>
                </a:r>
              </a:p>
            </c:rich>
          </c:tx>
          <c:layout>
            <c:manualLayout>
              <c:xMode val="factor"/>
              <c:yMode val="factor"/>
              <c:x val="-0.08475"/>
              <c:y val="0.086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076168"/>
        <c:crossesAt val="1"/>
        <c:crossBetween val="between"/>
        <c:dispUnits>
          <c:builtInUnit val="millions"/>
        </c:dispUnits>
        <c:majorUnit val="4000000"/>
      </c:valAx>
      <c:spPr>
        <a:noFill/>
        <a:ln>
          <a:noFill/>
        </a:ln>
      </c:spPr>
    </c:plotArea>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Revenue Collections by the Commonwealth 
of Virginia, FY 2010
</a:t>
            </a:r>
          </a:p>
        </c:rich>
      </c:tx>
      <c:layout>
        <c:manualLayout>
          <c:xMode val="factor"/>
          <c:yMode val="factor"/>
          <c:x val="0.0015"/>
          <c:y val="0"/>
        </c:manualLayout>
      </c:layout>
      <c:spPr>
        <a:noFill/>
        <a:ln w="3175">
          <a:noFill/>
        </a:ln>
      </c:spPr>
    </c:title>
    <c:view3D>
      <c:rotX val="15"/>
      <c:hPercent val="100"/>
      <c:rotY val="0"/>
      <c:depthPercent val="100"/>
      <c:rAngAx val="1"/>
    </c:view3D>
    <c:plotArea>
      <c:layout>
        <c:manualLayout>
          <c:xMode val="edge"/>
          <c:yMode val="edge"/>
          <c:x val="0.2545"/>
          <c:y val="0.362"/>
          <c:w val="0.4845"/>
          <c:h val="0.224"/>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General Fund (TAX)
37%</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Other 
Funds (TAX)
2%</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General Fund
 (Other Agencies)
3%</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Other Funds 
(Other Agencies)
58%</a:t>
                    </a:r>
                  </a:p>
                </c:rich>
              </c:tx>
              <c:numFmt formatCode="General" sourceLinked="1"/>
              <c:spPr>
                <a:noFill/>
                <a:ln w="3175">
                  <a:noFill/>
                </a:ln>
              </c:spPr>
              <c:showLegendKey val="0"/>
              <c:showVal val="0"/>
              <c:showBubbleSize val="0"/>
              <c:showCatName val="1"/>
              <c:showSerName val="0"/>
              <c:showPercent val="0"/>
            </c:dLbl>
            <c:numFmt formatCode="0%" sourceLinked="0"/>
            <c:spPr>
              <a:noFill/>
              <a:ln w="3175">
                <a:noFill/>
              </a:ln>
            </c:spPr>
            <c:txPr>
              <a:bodyPr vert="horz" rot="0" anchor="ctr"/>
              <a:lstStyle/>
              <a:p>
                <a:pPr algn="ctr">
                  <a:defRPr lang="en-US" cap="none" sz="875"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Ref>
              <c:f>('Rev.Exp.'!$A$11:$A$12,'Rev.Exp.'!$A$16:$A$17)</c:f>
              <c:strCache/>
            </c:strRef>
          </c:cat>
          <c:val>
            <c:numRef>
              <c:f>('Rev.Exp.'!$C$11:$C$12,'Rev.Exp.'!$C$16:$C$17)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Collection of Revenues Administered by the Department, FY 2010
</a:t>
            </a:r>
          </a:p>
        </c:rich>
      </c:tx>
      <c:layout>
        <c:manualLayout>
          <c:xMode val="factor"/>
          <c:yMode val="factor"/>
          <c:x val="0.00175"/>
          <c:y val="0"/>
        </c:manualLayout>
      </c:layout>
      <c:spPr>
        <a:noFill/>
        <a:ln w="3175">
          <a:noFill/>
        </a:ln>
      </c:spPr>
    </c:title>
    <c:view3D>
      <c:rotX val="15"/>
      <c:hPercent val="100"/>
      <c:rotY val="0"/>
      <c:depthPercent val="100"/>
      <c:rAngAx val="1"/>
    </c:view3D>
    <c:plotArea>
      <c:layout>
        <c:manualLayout>
          <c:xMode val="edge"/>
          <c:yMode val="edge"/>
          <c:x val="0.244"/>
          <c:y val="0.44175"/>
          <c:w val="0.51325"/>
          <c:h val="0.254"/>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1075" b="0" i="0" u="none" baseline="0">
                      <a:solidFill>
                        <a:srgbClr val="000000"/>
                      </a:solidFill>
                      <a:latin typeface="Arial"/>
                      <a:ea typeface="Arial"/>
                      <a:cs typeface="Arial"/>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1075" b="0" i="0" u="none" baseline="0">
                      <a:solidFill>
                        <a:srgbClr val="000000"/>
                      </a:solidFill>
                      <a:latin typeface="Arial"/>
                      <a:ea typeface="Arial"/>
                      <a:cs typeface="Arial"/>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10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75" b="0" i="0" u="none" baseline="0">
                        <a:solidFill>
                          <a:srgbClr val="000000"/>
                        </a:solidFill>
                        <a:latin typeface="Arial"/>
                        <a:ea typeface="Arial"/>
                        <a:cs typeface="Arial"/>
                      </a:rPr>
                      <a:t>Other
8%</a:t>
                    </a:r>
                  </a:p>
                </c:rich>
              </c:tx>
              <c:numFmt formatCode="0%" sourceLinked="0"/>
              <c:spPr>
                <a:noFill/>
                <a:ln w="3175">
                  <a:noFill/>
                </a:ln>
              </c:spPr>
              <c:showLegendKey val="0"/>
              <c:showVal val="0"/>
              <c:showBubbleSize val="0"/>
              <c:showCatName val="1"/>
              <c:showSerName val="0"/>
              <c:showPercent val="0"/>
            </c:dLbl>
            <c:numFmt formatCode="0%" sourceLinked="0"/>
            <c:spPr>
              <a:noFill/>
              <a:ln w="3175">
                <a:noFill/>
              </a:ln>
            </c:spPr>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Ref>
              <c:f>'By Account'!$L$28:$L$31</c:f>
              <c:strCache/>
            </c:strRef>
          </c:cat>
          <c:val>
            <c:numRef>
              <c:f>'By Account'!$N$28:$N$31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Fiscal Year Department Net Revenue Collections Selected Tax Sources</a:t>
            </a:r>
          </a:p>
        </c:rich>
      </c:tx>
      <c:layout>
        <c:manualLayout>
          <c:xMode val="factor"/>
          <c:yMode val="factor"/>
          <c:x val="0"/>
          <c:y val="0"/>
        </c:manualLayout>
      </c:layout>
      <c:spPr>
        <a:noFill/>
        <a:ln w="3175">
          <a:noFill/>
        </a:ln>
      </c:spPr>
    </c:title>
    <c:view3D>
      <c:rotX val="10"/>
      <c:hPercent val="59"/>
      <c:rotY val="10"/>
      <c:depthPercent val="100"/>
      <c:rAngAx val="1"/>
    </c:view3D>
    <c:plotArea>
      <c:layout>
        <c:manualLayout>
          <c:xMode val="edge"/>
          <c:yMode val="edge"/>
          <c:x val="0.1145"/>
          <c:y val="0.165"/>
          <c:w val="0.8625"/>
          <c:h val="0.72475"/>
        </c:manualLayout>
      </c:layout>
      <c:bar3DChart>
        <c:barDir val="col"/>
        <c:grouping val="clustered"/>
        <c:varyColors val="0"/>
        <c:ser>
          <c:idx val="0"/>
          <c:order val="0"/>
          <c:tx>
            <c:v>Individual Income Tax</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'By Account'!$Q$2:$W$2</c:f>
              <c:numCache/>
            </c:numRef>
          </c:cat>
          <c:val>
            <c:numRef>
              <c:f>'By Account'!$Q$3:$W$3</c:f>
              <c:numCache/>
            </c:numRef>
          </c:val>
          <c:shape val="box"/>
        </c:ser>
        <c:ser>
          <c:idx val="1"/>
          <c:order val="1"/>
          <c:tx>
            <c:v>Sales and Use Tax</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'By Account'!$Q$2:$W$2</c:f>
              <c:numCache/>
            </c:numRef>
          </c:cat>
          <c:val>
            <c:numRef>
              <c:f>'By Account'!$Q$4:$W$4</c:f>
              <c:numCache/>
            </c:numRef>
          </c:val>
          <c:shape val="box"/>
        </c:ser>
        <c:shape val="box"/>
        <c:axId val="63738732"/>
        <c:axId val="36777677"/>
      </c:bar3DChart>
      <c:catAx>
        <c:axId val="6373873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6777677"/>
        <c:crosses val="autoZero"/>
        <c:auto val="1"/>
        <c:lblOffset val="100"/>
        <c:tickLblSkip val="1"/>
        <c:noMultiLvlLbl val="0"/>
      </c:catAx>
      <c:valAx>
        <c:axId val="36777677"/>
        <c:scaling>
          <c:orientation val="minMax"/>
          <c:max val="10"/>
        </c:scaling>
        <c:axPos val="l"/>
        <c:title>
          <c:tx>
            <c:rich>
              <a:bodyPr vert="horz" rot="-5400000" anchor="ctr"/>
              <a:lstStyle/>
              <a:p>
                <a:pPr algn="ctr">
                  <a:defRPr/>
                </a:pPr>
                <a:r>
                  <a:rPr lang="en-US" cap="none" sz="1050" b="1" i="0" u="none" baseline="0">
                    <a:solidFill>
                      <a:srgbClr val="000000"/>
                    </a:solidFill>
                    <a:latin typeface="Arial"/>
                    <a:ea typeface="Arial"/>
                    <a:cs typeface="Arial"/>
                  </a:rPr>
                  <a:t>Billions</a:t>
                </a:r>
              </a:p>
            </c:rich>
          </c:tx>
          <c:layout>
            <c:manualLayout>
              <c:xMode val="factor"/>
              <c:yMode val="factor"/>
              <c:x val="-0.048"/>
              <c:y val="0.009"/>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3738732"/>
        <c:crossesAt val="1"/>
        <c:crossBetween val="between"/>
        <c:dispUnits/>
        <c:majorUnit val="1"/>
        <c:minorUnit val="1"/>
      </c:valAx>
      <c:spPr>
        <a:noFill/>
        <a:ln>
          <a:noFill/>
        </a:ln>
      </c:spPr>
    </c:plotArea>
    <c:legend>
      <c:legendPos val="b"/>
      <c:layout>
        <c:manualLayout>
          <c:xMode val="edge"/>
          <c:yMode val="edge"/>
          <c:x val="0.20225"/>
          <c:y val="0.9305"/>
          <c:w val="0.592"/>
          <c:h val="0.056"/>
        </c:manualLayout>
      </c:layout>
      <c:overlay val="0"/>
      <c:spPr>
        <a:solidFill>
          <a:srgbClr val="FFFFFF"/>
        </a:solidFill>
        <a:ln w="3175">
          <a:noFill/>
        </a:ln>
      </c:spPr>
      <c:txPr>
        <a:bodyPr vert="horz" rot="0"/>
        <a:lstStyle/>
        <a:p>
          <a:pPr>
            <a:defRPr lang="en-US" cap="none" sz="88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latin typeface="Arial"/>
                <a:ea typeface="Arial"/>
                <a:cs typeface="Arial"/>
              </a:rPr>
              <a:t>Individual Income Tax Liability</a:t>
            </a:r>
          </a:p>
        </c:rich>
      </c:tx>
      <c:layout>
        <c:manualLayout>
          <c:xMode val="factor"/>
          <c:yMode val="factor"/>
          <c:x val="-0.00425"/>
          <c:y val="-0.00225"/>
        </c:manualLayout>
      </c:layout>
      <c:spPr>
        <a:noFill/>
        <a:ln w="3175">
          <a:noFill/>
        </a:ln>
      </c:spPr>
    </c:title>
    <c:view3D>
      <c:rotX val="10"/>
      <c:hPercent val="45"/>
      <c:rotY val="10"/>
      <c:depthPercent val="100"/>
      <c:rAngAx val="1"/>
    </c:view3D>
    <c:plotArea>
      <c:layout>
        <c:manualLayout>
          <c:xMode val="edge"/>
          <c:yMode val="edge"/>
          <c:x val="0.03475"/>
          <c:y val="0.15825"/>
          <c:w val="0.966"/>
          <c:h val="0.6505"/>
        </c:manualLayout>
      </c:layout>
      <c:bar3DChart>
        <c:barDir val="col"/>
        <c:grouping val="clustered"/>
        <c:varyColors val="0"/>
        <c:ser>
          <c:idx val="0"/>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1.1'!$AA$8:$AA$20</c:f>
              <c:numCache/>
            </c:numRef>
          </c:cat>
          <c:val>
            <c:numRef>
              <c:f>'Table 1.1'!$AB$8:$AB$20</c:f>
              <c:numCache/>
            </c:numRef>
          </c:val>
          <c:shape val="box"/>
        </c:ser>
        <c:shape val="box"/>
        <c:axId val="62563638"/>
        <c:axId val="26201831"/>
      </c:bar3DChart>
      <c:catAx>
        <c:axId val="62563638"/>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Tax Year</a:t>
                </a:r>
              </a:p>
            </c:rich>
          </c:tx>
          <c:layout>
            <c:manualLayout>
              <c:xMode val="factor"/>
              <c:yMode val="factor"/>
              <c:x val="-0.02225"/>
              <c:y val="0.0755"/>
            </c:manualLayout>
          </c:layout>
          <c:overlay val="0"/>
          <c:spPr>
            <a:noFill/>
            <a:ln w="3175">
              <a:noFill/>
            </a:ln>
          </c:spPr>
        </c:title>
        <c:delete val="0"/>
        <c:numFmt formatCode="General" sourceLinked="1"/>
        <c:majorTickMark val="out"/>
        <c:minorTickMark val="none"/>
        <c:tickLblPos val="low"/>
        <c:spPr>
          <a:ln w="3175">
            <a:solidFill>
              <a:srgbClr val="000000"/>
            </a:solidFill>
          </a:ln>
        </c:spPr>
        <c:crossAx val="26201831"/>
        <c:crosses val="autoZero"/>
        <c:auto val="1"/>
        <c:lblOffset val="100"/>
        <c:tickLblSkip val="2"/>
        <c:noMultiLvlLbl val="0"/>
      </c:catAx>
      <c:valAx>
        <c:axId val="26201831"/>
        <c:scaling>
          <c:orientation val="minMax"/>
          <c:min val="3"/>
        </c:scaling>
        <c:axPos val="l"/>
        <c:title>
          <c:tx>
            <c:rich>
              <a:bodyPr vert="horz" rot="-5400000" anchor="ctr"/>
              <a:lstStyle/>
              <a:p>
                <a:pPr algn="ctr">
                  <a:defRPr/>
                </a:pPr>
                <a:r>
                  <a:rPr lang="en-US" cap="none" sz="1100" b="1" i="0" u="none" baseline="0">
                    <a:solidFill>
                      <a:srgbClr val="000000"/>
                    </a:solidFill>
                    <a:latin typeface="Arial"/>
                    <a:ea typeface="Arial"/>
                    <a:cs typeface="Arial"/>
                  </a:rPr>
                  <a:t>Billions</a:t>
                </a:r>
              </a:p>
            </c:rich>
          </c:tx>
          <c:layout>
            <c:manualLayout>
              <c:xMode val="factor"/>
              <c:yMode val="factor"/>
              <c:x val="-0.08075"/>
              <c:y val="0.052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2563638"/>
        <c:crossesAt val="1"/>
        <c:crossBetween val="between"/>
        <c:dispUnits/>
        <c:majorUnit val="0.5"/>
        <c:minorUnit val="0.5"/>
      </c:valAx>
      <c:spPr>
        <a:noFill/>
        <a:ln>
          <a:noFill/>
        </a:ln>
      </c:spPr>
    </c:plotArea>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335"/>
          <c:y val="0.32425"/>
          <c:w val="0.52025"/>
          <c:h val="0.385"/>
        </c:manualLayout>
      </c:layout>
      <c:pie3DChart>
        <c:varyColors val="1"/>
        <c:ser>
          <c:idx val="0"/>
          <c:order val="0"/>
          <c:spPr>
            <a:solidFill>
              <a:srgbClr val="9999FF"/>
            </a:solidFill>
            <a:ln w="12700">
              <a:solidFill>
                <a:srgbClr val="000000"/>
              </a:solid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1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tx>
                <c:rich>
                  <a:bodyPr vert="horz" rot="0" anchor="ctr"/>
                  <a:lstStyle/>
                  <a:p>
                    <a:pPr algn="ctr">
                      <a:defRPr/>
                    </a:pPr>
                    <a:r>
                      <a:rPr lang="en-US" cap="none" sz="1100" b="0" i="0" u="none" baseline="0">
                        <a:solidFill>
                          <a:srgbClr val="000000"/>
                        </a:solidFill>
                        <a:latin typeface="Arial"/>
                        <a:ea typeface="Arial"/>
                        <a:cs typeface="Arial"/>
                      </a:rPr>
                      <a:t>Nonjoint
4%</a:t>
                    </a:r>
                  </a:p>
                </c:rich>
              </c:tx>
              <c:numFmt formatCode="General" sourceLinked="1"/>
              <c:spPr>
                <a:noFill/>
                <a:ln w="3175">
                  <a:noFill/>
                </a:ln>
              </c:spPr>
              <c:dLblPos val="bestFit"/>
              <c:showLegendKey val="0"/>
              <c:showVal val="0"/>
              <c:showBubbleSize val="0"/>
              <c:showCatName val="1"/>
              <c:showSerName val="0"/>
              <c:showPercent val="0"/>
            </c:dLbl>
            <c:dLbl>
              <c:idx val="2"/>
              <c:txPr>
                <a:bodyPr vert="horz" rot="0" anchor="ctr"/>
                <a:lstStyle/>
                <a:p>
                  <a:pPr algn="ctr">
                    <a:defRPr lang="en-US" cap="none" sz="11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dLblPos val="bestFit"/>
            <c:showLegendKey val="0"/>
            <c:showVal val="0"/>
            <c:showBubbleSize val="0"/>
            <c:showCatName val="1"/>
            <c:showSerName val="0"/>
            <c:showLeaderLines val="0"/>
            <c:showPercent val="1"/>
          </c:dLbls>
          <c:cat>
            <c:strRef>
              <c:f>'Table 1.3'!$AB$19:$AB$21</c:f>
              <c:strCache/>
            </c:strRef>
          </c:cat>
          <c:val>
            <c:numRef>
              <c:f>'Table 1.3'!$AC$19:$AC$21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105"/>
          <c:y val="0.2795"/>
          <c:w val="0.567"/>
          <c:h val="0.473"/>
        </c:manualLayout>
      </c:layout>
      <c:pie3DChart>
        <c:varyColors val="1"/>
        <c:ser>
          <c:idx val="0"/>
          <c:order val="0"/>
          <c:spPr>
            <a:solidFill>
              <a:srgbClr val="9999FF"/>
            </a:solidFill>
            <a:ln w="12700">
              <a:solidFill>
                <a:srgbClr val="000000"/>
              </a:solid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tx>
                <c:rich>
                  <a:bodyPr vert="horz" rot="0" anchor="ctr"/>
                  <a:lstStyle/>
                  <a:p>
                    <a:pPr algn="ctr">
                      <a:defRPr/>
                    </a:pPr>
                    <a:r>
                      <a:rPr lang="en-US" cap="none" sz="1050" b="0" i="0" u="none" baseline="0">
                        <a:solidFill>
                          <a:srgbClr val="000000"/>
                        </a:solidFill>
                        <a:latin typeface="Arial"/>
                        <a:ea typeface="Arial"/>
                        <a:cs typeface="Arial"/>
                      </a:rPr>
                      <a:t>Blindness
less than 1%</a:t>
                    </a:r>
                  </a:p>
                </c:rich>
              </c:tx>
              <c:numFmt formatCode="General" sourceLinked="1"/>
              <c:spPr>
                <a:noFill/>
                <a:ln w="3175">
                  <a:noFill/>
                </a:ln>
              </c:spPr>
              <c:dLblPos val="bestFit"/>
              <c:showLegendKey val="0"/>
              <c:showVal val="0"/>
              <c:showBubbleSize val="0"/>
              <c:showCatName val="1"/>
              <c:showSerName val="0"/>
              <c:showPercent val="0"/>
            </c:dLbl>
            <c:dLbl>
              <c:idx val="2"/>
              <c:txPr>
                <a:bodyPr vert="horz" rot="0" anchor="ctr"/>
                <a:lstStyle/>
                <a:p>
                  <a:pPr algn="ctr">
                    <a:defRPr lang="en-US" cap="none" sz="10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0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1050" b="0" i="0" u="none" baseline="0">
                    <a:solidFill>
                      <a:srgbClr val="000000"/>
                    </a:solidFill>
                    <a:latin typeface="Arial"/>
                    <a:ea typeface="Arial"/>
                    <a:cs typeface="Arial"/>
                  </a:defRPr>
                </a:pPr>
              </a:p>
            </c:txPr>
            <c:dLblPos val="bestFit"/>
            <c:showLegendKey val="0"/>
            <c:showVal val="0"/>
            <c:showBubbleSize val="0"/>
            <c:showCatName val="1"/>
            <c:showSerName val="0"/>
            <c:showLeaderLines val="0"/>
            <c:showPercent val="1"/>
          </c:dLbls>
          <c:cat>
            <c:strRef>
              <c:f>'Table 1.4'!$E$39:$E$42</c:f>
              <c:strCache/>
            </c:strRef>
          </c:cat>
          <c:val>
            <c:numRef>
              <c:f>'Table 1.4'!$F$39:$F$42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Refund Match Totals</a:t>
            </a:r>
          </a:p>
        </c:rich>
      </c:tx>
      <c:layout>
        <c:manualLayout>
          <c:xMode val="factor"/>
          <c:yMode val="factor"/>
          <c:x val="0.00475"/>
          <c:y val="0"/>
        </c:manualLayout>
      </c:layout>
      <c:spPr>
        <a:noFill/>
        <a:ln w="3175">
          <a:noFill/>
        </a:ln>
      </c:spPr>
    </c:title>
    <c:view3D>
      <c:rotX val="10"/>
      <c:hPercent val="43"/>
      <c:rotY val="10"/>
      <c:depthPercent val="100"/>
      <c:rAngAx val="1"/>
    </c:view3D>
    <c:plotArea>
      <c:layout>
        <c:manualLayout>
          <c:xMode val="edge"/>
          <c:yMode val="edge"/>
          <c:x val="0.0485"/>
          <c:y val="0.15425"/>
          <c:w val="0.933"/>
          <c:h val="0.7255"/>
        </c:manualLayout>
      </c:layout>
      <c:bar3DChart>
        <c:barDir val="col"/>
        <c:grouping val="clustered"/>
        <c:varyColors val="0"/>
        <c:ser>
          <c:idx val="1"/>
          <c:order val="0"/>
          <c:tx>
            <c:strRef>
              <c:f>'Table 1.8-1.9'!$C$28</c:f>
              <c:strCache>
                <c:ptCount val="1"/>
                <c:pt idx="0">
                  <c:v>Total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1.8-1.9'!$I$29:$I$38</c:f>
              <c:numCache/>
            </c:numRef>
          </c:cat>
          <c:val>
            <c:numRef>
              <c:f>'Table 1.8-1.9'!$J$29:$J$38</c:f>
              <c:numCache/>
            </c:numRef>
          </c:val>
          <c:shape val="box"/>
        </c:ser>
        <c:shape val="box"/>
        <c:axId val="34489888"/>
        <c:axId val="41973537"/>
      </c:bar3DChart>
      <c:catAx>
        <c:axId val="3448988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Tax Year</a:t>
                </a:r>
              </a:p>
            </c:rich>
          </c:tx>
          <c:layout>
            <c:manualLayout>
              <c:xMode val="factor"/>
              <c:yMode val="factor"/>
              <c:x val="-0.01275"/>
              <c:y val="0.0835"/>
            </c:manualLayout>
          </c:layout>
          <c:overlay val="0"/>
          <c:spPr>
            <a:noFill/>
            <a:ln w="3175">
              <a:noFill/>
            </a:ln>
          </c:spPr>
        </c:title>
        <c:delete val="0"/>
        <c:numFmt formatCode="General" sourceLinked="1"/>
        <c:majorTickMark val="out"/>
        <c:minorTickMark val="none"/>
        <c:tickLblPos val="low"/>
        <c:spPr>
          <a:ln w="3175">
            <a:solidFill>
              <a:srgbClr val="000000"/>
            </a:solidFill>
          </a:ln>
        </c:spPr>
        <c:crossAx val="41973537"/>
        <c:crossesAt val="10"/>
        <c:auto val="1"/>
        <c:lblOffset val="100"/>
        <c:tickLblSkip val="1"/>
        <c:noMultiLvlLbl val="0"/>
      </c:catAx>
      <c:valAx>
        <c:axId val="41973537"/>
        <c:scaling>
          <c:orientation val="minMax"/>
          <c:min val="10"/>
        </c:scaling>
        <c:axPos val="l"/>
        <c:title>
          <c:tx>
            <c:rich>
              <a:bodyPr vert="horz" rot="-5400000" anchor="ctr"/>
              <a:lstStyle/>
              <a:p>
                <a:pPr algn="ctr">
                  <a:defRPr/>
                </a:pPr>
                <a:r>
                  <a:rPr lang="en-US" cap="none" sz="825" b="1" i="0" u="none" baseline="0">
                    <a:solidFill>
                      <a:srgbClr val="000000"/>
                    </a:solidFill>
                    <a:latin typeface="Arial"/>
                    <a:ea typeface="Arial"/>
                    <a:cs typeface="Arial"/>
                  </a:rPr>
                  <a:t>Millions</a:t>
                </a:r>
              </a:p>
            </c:rich>
          </c:tx>
          <c:layout>
            <c:manualLayout>
              <c:xMode val="factor"/>
              <c:yMode val="factor"/>
              <c:x val="-0.06725"/>
              <c:y val="0.052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4489888"/>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Corporate Income Tax Collections</a:t>
            </a:r>
          </a:p>
        </c:rich>
      </c:tx>
      <c:layout>
        <c:manualLayout>
          <c:xMode val="factor"/>
          <c:yMode val="factor"/>
          <c:x val="0.0045"/>
          <c:y val="0"/>
        </c:manualLayout>
      </c:layout>
      <c:spPr>
        <a:noFill/>
        <a:ln w="3175">
          <a:noFill/>
        </a:ln>
      </c:spPr>
    </c:title>
    <c:view3D>
      <c:rotX val="15"/>
      <c:hPercent val="49"/>
      <c:rotY val="20"/>
      <c:depthPercent val="100"/>
      <c:rAngAx val="1"/>
    </c:view3D>
    <c:plotArea>
      <c:layout>
        <c:manualLayout>
          <c:xMode val="edge"/>
          <c:yMode val="edge"/>
          <c:x val="0.0555"/>
          <c:y val="0.13775"/>
          <c:w val="0.92775"/>
          <c:h val="0.743"/>
        </c:manualLayout>
      </c:layout>
      <c:bar3DChart>
        <c:barDir val="col"/>
        <c:grouping val="stacked"/>
        <c:varyColors val="0"/>
        <c:ser>
          <c:idx val="0"/>
          <c:order val="0"/>
          <c:tx>
            <c:strRef>
              <c:f>'Table 2.1'!$D$5</c:f>
              <c:strCache>
                <c:ptCount val="1"/>
                <c:pt idx="0">
                  <c:v>Amount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2.1'!$A$6:$A$16</c:f>
              <c:numCache/>
            </c:numRef>
          </c:cat>
          <c:val>
            <c:numRef>
              <c:f>'Table 2.1'!$D$6:$D$16</c:f>
              <c:numCache/>
            </c:numRef>
          </c:val>
          <c:shape val="box"/>
        </c:ser>
        <c:overlap val="100"/>
        <c:shape val="box"/>
        <c:axId val="42217514"/>
        <c:axId val="44413307"/>
      </c:bar3DChart>
      <c:catAx>
        <c:axId val="4221751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Fiscal Year</a:t>
                </a:r>
              </a:p>
            </c:rich>
          </c:tx>
          <c:layout>
            <c:manualLayout>
              <c:xMode val="factor"/>
              <c:yMode val="factor"/>
              <c:x val="-0.01525"/>
              <c:y val="0.093"/>
            </c:manualLayout>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413307"/>
        <c:crosses val="autoZero"/>
        <c:auto val="1"/>
        <c:lblOffset val="100"/>
        <c:tickLblSkip val="1"/>
        <c:noMultiLvlLbl val="0"/>
      </c:catAx>
      <c:valAx>
        <c:axId val="4441330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Millions</a:t>
                </a:r>
              </a:p>
            </c:rich>
          </c:tx>
          <c:layout>
            <c:manualLayout>
              <c:xMode val="factor"/>
              <c:yMode val="factor"/>
              <c:x val="-0.07"/>
              <c:y val="0.069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217514"/>
        <c:crossesAt val="1"/>
        <c:crossBetween val="between"/>
        <c:dispUnits>
          <c:builtInUnit val="millions"/>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11</xdr:col>
      <xdr:colOff>276225</xdr:colOff>
      <xdr:row>21</xdr:row>
      <xdr:rowOff>104775</xdr:rowOff>
    </xdr:to>
    <xdr:graphicFrame>
      <xdr:nvGraphicFramePr>
        <xdr:cNvPr id="1" name="Chart 1"/>
        <xdr:cNvGraphicFramePr/>
      </xdr:nvGraphicFramePr>
      <xdr:xfrm>
        <a:off x="7343775" y="0"/>
        <a:ext cx="4848225" cy="40481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23</xdr:row>
      <xdr:rowOff>152400</xdr:rowOff>
    </xdr:from>
    <xdr:to>
      <xdr:col>11</xdr:col>
      <xdr:colOff>342900</xdr:colOff>
      <xdr:row>48</xdr:row>
      <xdr:rowOff>47625</xdr:rowOff>
    </xdr:to>
    <xdr:graphicFrame>
      <xdr:nvGraphicFramePr>
        <xdr:cNvPr id="2" name="Chart 2"/>
        <xdr:cNvGraphicFramePr/>
      </xdr:nvGraphicFramePr>
      <xdr:xfrm>
        <a:off x="7343775" y="4438650"/>
        <a:ext cx="4914900" cy="43053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30</xdr:row>
      <xdr:rowOff>57150</xdr:rowOff>
    </xdr:from>
    <xdr:ext cx="4743450" cy="2324100"/>
    <xdr:graphicFrame>
      <xdr:nvGraphicFramePr>
        <xdr:cNvPr id="1" name="Chart 1"/>
        <xdr:cNvGraphicFramePr/>
      </xdr:nvGraphicFramePr>
      <xdr:xfrm>
        <a:off x="4105275" y="5000625"/>
        <a:ext cx="4743450" cy="2324100"/>
      </xdr:xfrm>
      <a:graphic>
        <a:graphicData uri="http://schemas.openxmlformats.org/drawingml/2006/chart">
          <c:chart xmlns:c="http://schemas.openxmlformats.org/drawingml/2006/chart" r:id="rId1"/>
        </a:graphicData>
      </a:graphic>
    </xdr:graphicFrame>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193</xdr:row>
      <xdr:rowOff>85725</xdr:rowOff>
    </xdr:from>
    <xdr:to>
      <xdr:col>23</xdr:col>
      <xdr:colOff>276225</xdr:colOff>
      <xdr:row>193</xdr:row>
      <xdr:rowOff>85725</xdr:rowOff>
    </xdr:to>
    <xdr:sp>
      <xdr:nvSpPr>
        <xdr:cNvPr id="1" name="Line 1"/>
        <xdr:cNvSpPr>
          <a:spLocks/>
        </xdr:cNvSpPr>
      </xdr:nvSpPr>
      <xdr:spPr>
        <a:xfrm flipH="1">
          <a:off x="20345400" y="284416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196</xdr:row>
      <xdr:rowOff>76200</xdr:rowOff>
    </xdr:from>
    <xdr:to>
      <xdr:col>23</xdr:col>
      <xdr:colOff>285750</xdr:colOff>
      <xdr:row>196</xdr:row>
      <xdr:rowOff>76200</xdr:rowOff>
    </xdr:to>
    <xdr:sp>
      <xdr:nvSpPr>
        <xdr:cNvPr id="2" name="Line 2"/>
        <xdr:cNvSpPr>
          <a:spLocks/>
        </xdr:cNvSpPr>
      </xdr:nvSpPr>
      <xdr:spPr>
        <a:xfrm flipH="1">
          <a:off x="20345400" y="28898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193</xdr:row>
      <xdr:rowOff>85725</xdr:rowOff>
    </xdr:from>
    <xdr:to>
      <xdr:col>23</xdr:col>
      <xdr:colOff>276225</xdr:colOff>
      <xdr:row>193</xdr:row>
      <xdr:rowOff>85725</xdr:rowOff>
    </xdr:to>
    <xdr:sp>
      <xdr:nvSpPr>
        <xdr:cNvPr id="3" name="Line 3"/>
        <xdr:cNvSpPr>
          <a:spLocks/>
        </xdr:cNvSpPr>
      </xdr:nvSpPr>
      <xdr:spPr>
        <a:xfrm flipH="1">
          <a:off x="20345400" y="284416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196</xdr:row>
      <xdr:rowOff>76200</xdr:rowOff>
    </xdr:from>
    <xdr:to>
      <xdr:col>23</xdr:col>
      <xdr:colOff>285750</xdr:colOff>
      <xdr:row>196</xdr:row>
      <xdr:rowOff>76200</xdr:rowOff>
    </xdr:to>
    <xdr:sp>
      <xdr:nvSpPr>
        <xdr:cNvPr id="4" name="Line 4"/>
        <xdr:cNvSpPr>
          <a:spLocks/>
        </xdr:cNvSpPr>
      </xdr:nvSpPr>
      <xdr:spPr>
        <a:xfrm flipH="1">
          <a:off x="20345400" y="28898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21</xdr:row>
      <xdr:rowOff>0</xdr:rowOff>
    </xdr:from>
    <xdr:ext cx="4552950" cy="3657600"/>
    <xdr:graphicFrame>
      <xdr:nvGraphicFramePr>
        <xdr:cNvPr id="1" name="Chart 1"/>
        <xdr:cNvGraphicFramePr/>
      </xdr:nvGraphicFramePr>
      <xdr:xfrm>
        <a:off x="7610475" y="3905250"/>
        <a:ext cx="4552950" cy="3657600"/>
      </xdr:xfrm>
      <a:graphic>
        <a:graphicData uri="http://schemas.openxmlformats.org/drawingml/2006/chart">
          <c:chart xmlns:c="http://schemas.openxmlformats.org/drawingml/2006/chart" r:id="rId1"/>
        </a:graphicData>
      </a:graphic>
    </xdr:graphicFrame>
    <xdr:clientData/>
  </xdr:oneCellAnchor>
  <xdr:oneCellAnchor>
    <xdr:from>
      <xdr:col>5</xdr:col>
      <xdr:colOff>819150</xdr:colOff>
      <xdr:row>0</xdr:row>
      <xdr:rowOff>0</xdr:rowOff>
    </xdr:from>
    <xdr:ext cx="4562475" cy="3419475"/>
    <xdr:graphicFrame>
      <xdr:nvGraphicFramePr>
        <xdr:cNvPr id="2" name="Chart 2"/>
        <xdr:cNvGraphicFramePr/>
      </xdr:nvGraphicFramePr>
      <xdr:xfrm>
        <a:off x="7600950" y="0"/>
        <a:ext cx="4562475" cy="3419475"/>
      </xdr:xfrm>
      <a:graphic>
        <a:graphicData uri="http://schemas.openxmlformats.org/drawingml/2006/chart">
          <c:chart xmlns:c="http://schemas.openxmlformats.org/drawingml/2006/chart" r:id="rId2"/>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24</xdr:row>
      <xdr:rowOff>152400</xdr:rowOff>
    </xdr:from>
    <xdr:to>
      <xdr:col>5</xdr:col>
      <xdr:colOff>0</xdr:colOff>
      <xdr:row>45</xdr:row>
      <xdr:rowOff>66675</xdr:rowOff>
    </xdr:to>
    <xdr:graphicFrame>
      <xdr:nvGraphicFramePr>
        <xdr:cNvPr id="1" name="Chart 1"/>
        <xdr:cNvGraphicFramePr/>
      </xdr:nvGraphicFramePr>
      <xdr:xfrm>
        <a:off x="66675" y="4248150"/>
        <a:ext cx="5419725" cy="3314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35</xdr:row>
      <xdr:rowOff>152400</xdr:rowOff>
    </xdr:from>
    <xdr:to>
      <xdr:col>6</xdr:col>
      <xdr:colOff>0</xdr:colOff>
      <xdr:row>48</xdr:row>
      <xdr:rowOff>95250</xdr:rowOff>
    </xdr:to>
    <xdr:graphicFrame>
      <xdr:nvGraphicFramePr>
        <xdr:cNvPr id="1" name="Chart 1"/>
        <xdr:cNvGraphicFramePr/>
      </xdr:nvGraphicFramePr>
      <xdr:xfrm>
        <a:off x="1495425" y="6181725"/>
        <a:ext cx="3733800" cy="2047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34</xdr:row>
      <xdr:rowOff>152400</xdr:rowOff>
    </xdr:from>
    <xdr:to>
      <xdr:col>7</xdr:col>
      <xdr:colOff>123825</xdr:colOff>
      <xdr:row>48</xdr:row>
      <xdr:rowOff>38100</xdr:rowOff>
    </xdr:to>
    <xdr:graphicFrame>
      <xdr:nvGraphicFramePr>
        <xdr:cNvPr id="1" name="Chart 1"/>
        <xdr:cNvGraphicFramePr/>
      </xdr:nvGraphicFramePr>
      <xdr:xfrm>
        <a:off x="1733550" y="6648450"/>
        <a:ext cx="4457700" cy="2152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24</xdr:row>
      <xdr:rowOff>0</xdr:rowOff>
    </xdr:from>
    <xdr:to>
      <xdr:col>13</xdr:col>
      <xdr:colOff>0</xdr:colOff>
      <xdr:row>39</xdr:row>
      <xdr:rowOff>9525</xdr:rowOff>
    </xdr:to>
    <xdr:graphicFrame>
      <xdr:nvGraphicFramePr>
        <xdr:cNvPr id="1" name="Chart 1"/>
        <xdr:cNvGraphicFramePr/>
      </xdr:nvGraphicFramePr>
      <xdr:xfrm>
        <a:off x="4267200" y="4095750"/>
        <a:ext cx="4733925" cy="25622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4</xdr:col>
      <xdr:colOff>0</xdr:colOff>
      <xdr:row>36</xdr:row>
      <xdr:rowOff>0</xdr:rowOff>
    </xdr:to>
    <xdr:graphicFrame>
      <xdr:nvGraphicFramePr>
        <xdr:cNvPr id="1" name="Chart 1"/>
        <xdr:cNvGraphicFramePr/>
      </xdr:nvGraphicFramePr>
      <xdr:xfrm>
        <a:off x="0" y="3781425"/>
        <a:ext cx="4962525" cy="26193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30</xdr:row>
      <xdr:rowOff>28575</xdr:rowOff>
    </xdr:from>
    <xdr:to>
      <xdr:col>5</xdr:col>
      <xdr:colOff>1019175</xdr:colOff>
      <xdr:row>45</xdr:row>
      <xdr:rowOff>28575</xdr:rowOff>
    </xdr:to>
    <xdr:graphicFrame>
      <xdr:nvGraphicFramePr>
        <xdr:cNvPr id="1" name="Chart 1"/>
        <xdr:cNvGraphicFramePr/>
      </xdr:nvGraphicFramePr>
      <xdr:xfrm>
        <a:off x="1895475" y="5514975"/>
        <a:ext cx="4819650" cy="2466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114300</xdr:rowOff>
    </xdr:from>
    <xdr:to>
      <xdr:col>6</xdr:col>
      <xdr:colOff>57150</xdr:colOff>
      <xdr:row>52</xdr:row>
      <xdr:rowOff>47625</xdr:rowOff>
    </xdr:to>
    <xdr:graphicFrame>
      <xdr:nvGraphicFramePr>
        <xdr:cNvPr id="1" name="Chart 1"/>
        <xdr:cNvGraphicFramePr/>
      </xdr:nvGraphicFramePr>
      <xdr:xfrm>
        <a:off x="28575" y="4876800"/>
        <a:ext cx="5438775" cy="3657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axi/RESCH/ANNREPRT/FY%2004/Annual%20Report%20FY%20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ICK\Annual%20Report\AR98TBL2.WK4"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CH\ANNREPRT\FY%2004\Annual%20Report%20FY%20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taxi/RICK/Annual%20Report/AR98TBL2.WK4"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ICK\Annual%20Report\AR98TBL2.WK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A12" sqref="A12:H12"/>
    </sheetView>
  </sheetViews>
  <sheetFormatPr defaultColWidth="9.140625" defaultRowHeight="12.75"/>
  <sheetData>
    <row r="1" spans="1:8" ht="15">
      <c r="A1" s="825"/>
      <c r="B1" s="825"/>
      <c r="C1" s="825"/>
      <c r="D1" s="825"/>
      <c r="E1" s="825"/>
      <c r="F1" s="825"/>
      <c r="G1" s="825"/>
      <c r="H1" s="825"/>
    </row>
    <row r="2" spans="1:8" ht="15">
      <c r="A2" s="825"/>
      <c r="B2" s="825"/>
      <c r="C2" s="825"/>
      <c r="D2" s="825"/>
      <c r="E2" s="825"/>
      <c r="F2" s="825"/>
      <c r="G2" s="825"/>
      <c r="H2" s="825"/>
    </row>
    <row r="3" spans="1:8" ht="15">
      <c r="A3" s="825"/>
      <c r="B3" s="825"/>
      <c r="C3" s="825"/>
      <c r="D3" s="825"/>
      <c r="E3" s="825"/>
      <c r="F3" s="825"/>
      <c r="G3" s="825"/>
      <c r="H3" s="825"/>
    </row>
    <row r="4" spans="1:8" ht="15">
      <c r="A4" s="825"/>
      <c r="B4" s="825"/>
      <c r="C4" s="825"/>
      <c r="D4" s="825"/>
      <c r="E4" s="825"/>
      <c r="F4" s="825"/>
      <c r="G4" s="825"/>
      <c r="H4" s="825"/>
    </row>
    <row r="5" spans="1:8" ht="21">
      <c r="A5" s="909" t="s">
        <v>549</v>
      </c>
      <c r="B5" s="909"/>
      <c r="C5" s="909"/>
      <c r="D5" s="909"/>
      <c r="E5" s="909"/>
      <c r="F5" s="909"/>
      <c r="G5" s="909"/>
      <c r="H5" s="909"/>
    </row>
    <row r="6" spans="1:8" ht="21">
      <c r="A6" s="826"/>
      <c r="B6" s="827"/>
      <c r="C6" s="827"/>
      <c r="D6" s="827"/>
      <c r="E6" s="827"/>
      <c r="F6" s="827"/>
      <c r="G6" s="827"/>
      <c r="H6" s="827"/>
    </row>
    <row r="7" spans="1:8" ht="21">
      <c r="A7" s="909" t="s">
        <v>550</v>
      </c>
      <c r="B7" s="909"/>
      <c r="C7" s="909"/>
      <c r="D7" s="909"/>
      <c r="E7" s="909"/>
      <c r="F7" s="909"/>
      <c r="G7" s="909"/>
      <c r="H7" s="909"/>
    </row>
    <row r="8" spans="1:8" ht="21">
      <c r="A8" s="826"/>
      <c r="B8" s="827"/>
      <c r="C8" s="827"/>
      <c r="D8" s="827"/>
      <c r="E8" s="827"/>
      <c r="F8" s="827"/>
      <c r="G8" s="827"/>
      <c r="H8" s="827"/>
    </row>
    <row r="9" spans="1:8" ht="21">
      <c r="A9" s="909" t="s">
        <v>551</v>
      </c>
      <c r="B9" s="909"/>
      <c r="C9" s="909"/>
      <c r="D9" s="909"/>
      <c r="E9" s="909"/>
      <c r="F9" s="909"/>
      <c r="G9" s="909"/>
      <c r="H9" s="909"/>
    </row>
    <row r="10" spans="1:8" ht="15">
      <c r="A10" s="828"/>
      <c r="B10" s="829"/>
      <c r="C10" s="829"/>
      <c r="D10" s="829"/>
      <c r="E10" s="829"/>
      <c r="F10" s="829"/>
      <c r="G10" s="829"/>
      <c r="H10" s="829"/>
    </row>
    <row r="11" spans="1:8" ht="15">
      <c r="A11" s="828"/>
      <c r="B11" s="829"/>
      <c r="C11" s="829"/>
      <c r="D11" s="829"/>
      <c r="E11" s="829"/>
      <c r="F11" s="829"/>
      <c r="G11" s="829"/>
      <c r="H11" s="829"/>
    </row>
    <row r="12" spans="1:8" ht="17.25">
      <c r="A12" s="908" t="s">
        <v>552</v>
      </c>
      <c r="B12" s="908"/>
      <c r="C12" s="908"/>
      <c r="D12" s="908"/>
      <c r="E12" s="908"/>
      <c r="F12" s="908"/>
      <c r="G12" s="908"/>
      <c r="H12" s="908"/>
    </row>
    <row r="13" spans="1:8" ht="17.25">
      <c r="A13" s="908" t="s">
        <v>553</v>
      </c>
      <c r="B13" s="908"/>
      <c r="C13" s="908"/>
      <c r="D13" s="908"/>
      <c r="E13" s="908"/>
      <c r="F13" s="908"/>
      <c r="G13" s="908"/>
      <c r="H13" s="908"/>
    </row>
    <row r="14" spans="1:8" ht="17.25">
      <c r="A14" s="830"/>
      <c r="B14" s="830"/>
      <c r="C14" s="830"/>
      <c r="D14" s="830"/>
      <c r="E14" s="830"/>
      <c r="F14" s="830"/>
      <c r="G14" s="830"/>
      <c r="H14" s="830"/>
    </row>
    <row r="15" spans="1:8" ht="17.25">
      <c r="A15" s="830"/>
      <c r="B15" s="830"/>
      <c r="C15" s="830"/>
      <c r="D15" s="830"/>
      <c r="E15" s="830"/>
      <c r="F15" s="830"/>
      <c r="G15" s="830"/>
      <c r="H15" s="830"/>
    </row>
    <row r="16" spans="1:8" ht="17.25">
      <c r="A16" s="908" t="s">
        <v>554</v>
      </c>
      <c r="B16" s="908"/>
      <c r="C16" s="908"/>
      <c r="D16" s="908"/>
      <c r="E16" s="908"/>
      <c r="F16" s="908"/>
      <c r="G16" s="908"/>
      <c r="H16" s="908"/>
    </row>
    <row r="17" spans="1:8" ht="17.25">
      <c r="A17" s="830"/>
      <c r="B17" s="830"/>
      <c r="C17" s="830"/>
      <c r="D17" s="830"/>
      <c r="E17" s="830"/>
      <c r="F17" s="830"/>
      <c r="G17" s="830"/>
      <c r="H17" s="830"/>
    </row>
    <row r="18" spans="1:8" ht="17.25">
      <c r="A18" s="908" t="s">
        <v>555</v>
      </c>
      <c r="B18" s="908"/>
      <c r="C18" s="908"/>
      <c r="D18" s="908"/>
      <c r="E18" s="908"/>
      <c r="F18" s="908"/>
      <c r="G18" s="908"/>
      <c r="H18" s="908"/>
    </row>
    <row r="19" spans="1:8" ht="17.25">
      <c r="A19" s="830"/>
      <c r="B19" s="830"/>
      <c r="C19" s="830"/>
      <c r="D19" s="830"/>
      <c r="E19" s="830"/>
      <c r="F19" s="830"/>
      <c r="G19" s="830"/>
      <c r="H19" s="830"/>
    </row>
    <row r="20" spans="1:8" ht="17.25">
      <c r="A20" s="908" t="s">
        <v>556</v>
      </c>
      <c r="B20" s="908"/>
      <c r="C20" s="908"/>
      <c r="D20" s="908"/>
      <c r="E20" s="908"/>
      <c r="F20" s="908"/>
      <c r="G20" s="908"/>
      <c r="H20" s="908"/>
    </row>
  </sheetData>
  <sheetProtection/>
  <mergeCells count="8">
    <mergeCell ref="A13:H13"/>
    <mergeCell ref="A16:H16"/>
    <mergeCell ref="A18:H18"/>
    <mergeCell ref="A20:H20"/>
    <mergeCell ref="A5:H5"/>
    <mergeCell ref="A7:H7"/>
    <mergeCell ref="A9:H9"/>
    <mergeCell ref="A12:H12"/>
  </mergeCells>
  <printOptions horizontalCentered="1"/>
  <pageMargins left="0.75" right="0.75" top="1" bottom="1" header="0.5" footer="0.5"/>
  <pageSetup horizontalDpi="1200" verticalDpi="1200" orientation="landscape" r:id="rId1"/>
</worksheet>
</file>

<file path=xl/worksheets/sheet10.xml><?xml version="1.0" encoding="utf-8"?>
<worksheet xmlns="http://schemas.openxmlformats.org/spreadsheetml/2006/main" xmlns:r="http://schemas.openxmlformats.org/officeDocument/2006/relationships">
  <dimension ref="A1:M211"/>
  <sheetViews>
    <sheetView showOutlineSymbols="0" zoomScale="75" zoomScaleNormal="75" zoomScalePageLayoutView="0" workbookViewId="0" topLeftCell="A1">
      <selection activeCell="A1" sqref="A1"/>
    </sheetView>
  </sheetViews>
  <sheetFormatPr defaultColWidth="10.7109375" defaultRowHeight="12.75"/>
  <cols>
    <col min="1" max="1" width="15.00390625" style="186" customWidth="1"/>
    <col min="2" max="2" width="12.7109375" style="186" bestFit="1" customWidth="1"/>
    <col min="3" max="3" width="15.8515625" style="186" customWidth="1"/>
    <col min="4" max="4" width="2.7109375" style="186" customWidth="1"/>
    <col min="5" max="6" width="12.00390625" style="186" bestFit="1" customWidth="1"/>
    <col min="7" max="7" width="17.57421875" style="186" customWidth="1"/>
    <col min="8" max="8" width="12.7109375" style="186" bestFit="1" customWidth="1"/>
    <col min="9" max="9" width="2.57421875" style="186" customWidth="1"/>
    <col min="10" max="10" width="12.00390625" style="186" bestFit="1" customWidth="1"/>
    <col min="11" max="11" width="12.28125" style="186" bestFit="1" customWidth="1"/>
    <col min="12" max="12" width="11.140625" style="186" bestFit="1" customWidth="1"/>
    <col min="13" max="16384" width="10.7109375" style="186" customWidth="1"/>
  </cols>
  <sheetData>
    <row r="1" spans="1:12" ht="17.25">
      <c r="A1" s="156" t="s">
        <v>930</v>
      </c>
      <c r="B1" s="208"/>
      <c r="C1" s="164"/>
      <c r="D1" s="164"/>
      <c r="E1" s="208"/>
      <c r="F1" s="208"/>
      <c r="G1" s="164"/>
      <c r="H1" s="208"/>
      <c r="I1" s="208"/>
      <c r="J1" s="208"/>
      <c r="K1" s="208"/>
      <c r="L1" s="164"/>
    </row>
    <row r="2" spans="1:12" ht="15">
      <c r="A2" s="159" t="s">
        <v>931</v>
      </c>
      <c r="B2" s="208"/>
      <c r="C2" s="164"/>
      <c r="D2" s="164"/>
      <c r="E2" s="208"/>
      <c r="F2" s="208"/>
      <c r="G2" s="164"/>
      <c r="H2" s="208"/>
      <c r="I2" s="208"/>
      <c r="J2" s="209"/>
      <c r="K2" s="209"/>
      <c r="L2" s="199"/>
    </row>
    <row r="3" spans="1:12" ht="15">
      <c r="A3" s="210" t="s">
        <v>632</v>
      </c>
      <c r="B3" s="209"/>
      <c r="C3" s="199"/>
      <c r="D3" s="199"/>
      <c r="E3" s="209"/>
      <c r="F3" s="209"/>
      <c r="G3" s="199"/>
      <c r="H3" s="209"/>
      <c r="I3" s="209"/>
      <c r="J3" s="209"/>
      <c r="K3" s="209"/>
      <c r="L3" s="199"/>
    </row>
    <row r="4" spans="1:13" ht="12.75" customHeight="1" thickBot="1">
      <c r="A4" s="197"/>
      <c r="B4" s="209"/>
      <c r="C4" s="199"/>
      <c r="D4" s="199"/>
      <c r="E4" s="209"/>
      <c r="F4" s="209"/>
      <c r="G4" s="199"/>
      <c r="H4" s="209"/>
      <c r="I4" s="209"/>
      <c r="J4" s="209"/>
      <c r="K4" s="209"/>
      <c r="L4" s="199"/>
      <c r="M4" s="211"/>
    </row>
    <row r="5" spans="1:13" ht="15">
      <c r="A5" s="212"/>
      <c r="B5" s="912" t="s">
        <v>638</v>
      </c>
      <c r="C5" s="912"/>
      <c r="D5" s="214"/>
      <c r="E5" s="913" t="s">
        <v>639</v>
      </c>
      <c r="F5" s="914"/>
      <c r="G5" s="914"/>
      <c r="H5" s="914"/>
      <c r="I5" s="215"/>
      <c r="J5" s="216"/>
      <c r="K5" s="217" t="s">
        <v>932</v>
      </c>
      <c r="L5" s="218"/>
      <c r="M5" s="211"/>
    </row>
    <row r="6" spans="1:12" ht="12.75" customHeight="1">
      <c r="A6" s="219"/>
      <c r="B6" s="220"/>
      <c r="C6" s="221"/>
      <c r="D6" s="221"/>
      <c r="E6" s="222"/>
      <c r="F6" s="220"/>
      <c r="G6" s="221"/>
      <c r="H6" s="223" t="s">
        <v>619</v>
      </c>
      <c r="I6" s="224"/>
      <c r="J6" s="223"/>
      <c r="K6" s="223" t="s">
        <v>660</v>
      </c>
      <c r="L6" s="219" t="s">
        <v>660</v>
      </c>
    </row>
    <row r="7" spans="1:12" ht="12.75" customHeight="1">
      <c r="A7" s="167" t="s">
        <v>692</v>
      </c>
      <c r="B7" s="225" t="s">
        <v>933</v>
      </c>
      <c r="C7" s="167" t="s">
        <v>628</v>
      </c>
      <c r="D7" s="167"/>
      <c r="E7" s="226" t="s">
        <v>634</v>
      </c>
      <c r="F7" s="225" t="s">
        <v>633</v>
      </c>
      <c r="G7" s="167" t="s">
        <v>628</v>
      </c>
      <c r="H7" s="225" t="s">
        <v>665</v>
      </c>
      <c r="I7" s="227"/>
      <c r="J7" s="225" t="s">
        <v>934</v>
      </c>
      <c r="K7" s="225" t="s">
        <v>662</v>
      </c>
      <c r="L7" s="167" t="s">
        <v>663</v>
      </c>
    </row>
    <row r="8" spans="1:12" ht="10.5" customHeight="1">
      <c r="A8" s="199"/>
      <c r="B8" s="209"/>
      <c r="C8" s="199"/>
      <c r="D8" s="199"/>
      <c r="E8" s="228"/>
      <c r="F8" s="209"/>
      <c r="G8" s="199"/>
      <c r="H8" s="209"/>
      <c r="I8" s="229"/>
      <c r="J8" s="209"/>
      <c r="K8" s="209"/>
      <c r="L8" s="199"/>
    </row>
    <row r="9" spans="1:12" ht="12.75" customHeight="1">
      <c r="A9" s="171" t="s">
        <v>704</v>
      </c>
      <c r="B9" s="177">
        <v>34237</v>
      </c>
      <c r="C9" s="230">
        <v>31126589.200000003</v>
      </c>
      <c r="D9" s="230"/>
      <c r="E9" s="231">
        <v>11108</v>
      </c>
      <c r="F9" s="193">
        <v>3955</v>
      </c>
      <c r="G9" s="230">
        <v>124228638.25000003</v>
      </c>
      <c r="H9" s="193">
        <v>15063</v>
      </c>
      <c r="I9" s="232"/>
      <c r="J9" s="193">
        <v>8929</v>
      </c>
      <c r="K9" s="177">
        <v>5616</v>
      </c>
      <c r="L9" s="208">
        <v>518</v>
      </c>
    </row>
    <row r="10" spans="1:12" ht="12.75" customHeight="1">
      <c r="A10" s="174" t="s">
        <v>705</v>
      </c>
      <c r="B10" s="177">
        <v>93034</v>
      </c>
      <c r="C10" s="193">
        <v>84177923.02000001</v>
      </c>
      <c r="D10" s="193"/>
      <c r="E10" s="231">
        <v>21790</v>
      </c>
      <c r="F10" s="193">
        <v>18471</v>
      </c>
      <c r="G10" s="193">
        <v>615763519.66</v>
      </c>
      <c r="H10" s="193">
        <v>40261</v>
      </c>
      <c r="I10" s="232"/>
      <c r="J10" s="193">
        <v>21695</v>
      </c>
      <c r="K10" s="177">
        <v>17492</v>
      </c>
      <c r="L10" s="208">
        <v>1074</v>
      </c>
    </row>
    <row r="11" spans="1:12" ht="12.75" customHeight="1">
      <c r="A11" s="174" t="s">
        <v>706</v>
      </c>
      <c r="B11" s="177">
        <v>16314</v>
      </c>
      <c r="C11" s="193">
        <v>14885766.519999998</v>
      </c>
      <c r="D11" s="193"/>
      <c r="E11" s="231">
        <v>5510</v>
      </c>
      <c r="F11" s="193">
        <v>1393</v>
      </c>
      <c r="G11" s="193">
        <v>47843783.21000001</v>
      </c>
      <c r="H11" s="193">
        <v>6903</v>
      </c>
      <c r="I11" s="232"/>
      <c r="J11" s="193">
        <v>3325</v>
      </c>
      <c r="K11" s="177">
        <v>3438</v>
      </c>
      <c r="L11" s="208">
        <v>140</v>
      </c>
    </row>
    <row r="12" spans="1:12" ht="12.75" customHeight="1">
      <c r="A12" s="174" t="s">
        <v>707</v>
      </c>
      <c r="B12" s="177">
        <v>13063</v>
      </c>
      <c r="C12" s="193">
        <v>11963960.17</v>
      </c>
      <c r="D12" s="193"/>
      <c r="E12" s="231">
        <v>3630</v>
      </c>
      <c r="F12" s="193">
        <v>1995</v>
      </c>
      <c r="G12" s="193">
        <v>48258049.84</v>
      </c>
      <c r="H12" s="193">
        <v>5625</v>
      </c>
      <c r="I12" s="232"/>
      <c r="J12" s="193">
        <v>2868</v>
      </c>
      <c r="K12" s="177">
        <v>2585</v>
      </c>
      <c r="L12" s="208">
        <v>172</v>
      </c>
    </row>
    <row r="13" spans="1:12" ht="12.75" customHeight="1">
      <c r="A13" s="174" t="s">
        <v>708</v>
      </c>
      <c r="B13" s="177">
        <v>30584</v>
      </c>
      <c r="C13" s="193">
        <v>27997939.090000007</v>
      </c>
      <c r="D13" s="193"/>
      <c r="E13" s="231">
        <v>9535</v>
      </c>
      <c r="F13" s="193">
        <v>3765</v>
      </c>
      <c r="G13" s="193">
        <v>93916546.20000002</v>
      </c>
      <c r="H13" s="193">
        <v>13300</v>
      </c>
      <c r="I13" s="232"/>
      <c r="J13" s="193">
        <v>7127</v>
      </c>
      <c r="K13" s="177">
        <v>5854</v>
      </c>
      <c r="L13" s="208">
        <v>319</v>
      </c>
    </row>
    <row r="14" spans="1:12" ht="10.5" customHeight="1">
      <c r="A14" s="174"/>
      <c r="B14" s="177"/>
      <c r="C14" s="193"/>
      <c r="D14" s="193"/>
      <c r="E14" s="231"/>
      <c r="F14" s="193"/>
      <c r="G14" s="193"/>
      <c r="H14" s="193"/>
      <c r="I14" s="232"/>
      <c r="J14" s="193"/>
      <c r="K14" s="177"/>
      <c r="L14" s="208"/>
    </row>
    <row r="15" spans="1:12" ht="12.75" customHeight="1">
      <c r="A15" s="174" t="s">
        <v>709</v>
      </c>
      <c r="B15" s="177">
        <v>14993</v>
      </c>
      <c r="C15" s="193">
        <v>13708036.38</v>
      </c>
      <c r="D15" s="193"/>
      <c r="E15" s="231">
        <v>4718</v>
      </c>
      <c r="F15" s="193">
        <v>1721</v>
      </c>
      <c r="G15" s="193">
        <v>44762996.82</v>
      </c>
      <c r="H15" s="193">
        <v>6439</v>
      </c>
      <c r="I15" s="232"/>
      <c r="J15" s="193">
        <v>3277</v>
      </c>
      <c r="K15" s="177">
        <v>2999</v>
      </c>
      <c r="L15" s="208">
        <v>163</v>
      </c>
    </row>
    <row r="16" spans="1:12" ht="12.75" customHeight="1">
      <c r="A16" s="174" t="s">
        <v>710</v>
      </c>
      <c r="B16" s="177">
        <v>199497</v>
      </c>
      <c r="C16" s="193">
        <v>178798166.53</v>
      </c>
      <c r="D16" s="193"/>
      <c r="E16" s="231">
        <v>60833</v>
      </c>
      <c r="F16" s="193">
        <v>53637</v>
      </c>
      <c r="G16" s="193">
        <v>1622363376.27</v>
      </c>
      <c r="H16" s="193">
        <v>114470</v>
      </c>
      <c r="I16" s="232"/>
      <c r="J16" s="193">
        <v>80144</v>
      </c>
      <c r="K16" s="177">
        <v>30248</v>
      </c>
      <c r="L16" s="208">
        <v>4078</v>
      </c>
    </row>
    <row r="17" spans="1:12" ht="12.75" customHeight="1">
      <c r="A17" s="174" t="s">
        <v>711</v>
      </c>
      <c r="B17" s="177">
        <v>75229</v>
      </c>
      <c r="C17" s="193">
        <v>68716241.01999997</v>
      </c>
      <c r="D17" s="193"/>
      <c r="E17" s="231">
        <v>21445</v>
      </c>
      <c r="F17" s="193">
        <v>10916</v>
      </c>
      <c r="G17" s="193">
        <v>263914953.08</v>
      </c>
      <c r="H17" s="193">
        <v>32361</v>
      </c>
      <c r="I17" s="232"/>
      <c r="J17" s="193">
        <v>15470</v>
      </c>
      <c r="K17" s="177">
        <v>16177</v>
      </c>
      <c r="L17" s="208">
        <v>714</v>
      </c>
    </row>
    <row r="18" spans="1:12" ht="12.75" customHeight="1">
      <c r="A18" s="174" t="s">
        <v>712</v>
      </c>
      <c r="B18" s="177">
        <v>5427</v>
      </c>
      <c r="C18" s="193">
        <v>4931454.31</v>
      </c>
      <c r="D18" s="193"/>
      <c r="E18" s="231">
        <v>1928</v>
      </c>
      <c r="F18" s="193">
        <v>504</v>
      </c>
      <c r="G18" s="193">
        <v>19867294.65</v>
      </c>
      <c r="H18" s="193">
        <v>2432</v>
      </c>
      <c r="I18" s="232"/>
      <c r="J18" s="193">
        <v>1311</v>
      </c>
      <c r="K18" s="177">
        <v>1075</v>
      </c>
      <c r="L18" s="208">
        <v>46</v>
      </c>
    </row>
    <row r="19" spans="1:12" ht="12.75" customHeight="1">
      <c r="A19" s="174" t="s">
        <v>713</v>
      </c>
      <c r="B19" s="177">
        <v>71117</v>
      </c>
      <c r="C19" s="193">
        <v>64816550.81999998</v>
      </c>
      <c r="D19" s="193"/>
      <c r="E19" s="231">
        <v>18258</v>
      </c>
      <c r="F19" s="193">
        <v>11549</v>
      </c>
      <c r="G19" s="193">
        <v>284558202.28000003</v>
      </c>
      <c r="H19" s="193">
        <v>29807</v>
      </c>
      <c r="I19" s="232"/>
      <c r="J19" s="193">
        <v>13248</v>
      </c>
      <c r="K19" s="177">
        <v>15870</v>
      </c>
      <c r="L19" s="208">
        <v>689</v>
      </c>
    </row>
    <row r="20" spans="1:12" ht="10.5" customHeight="1">
      <c r="A20" s="174"/>
      <c r="B20" s="177"/>
      <c r="C20" s="193"/>
      <c r="D20" s="193"/>
      <c r="E20" s="231"/>
      <c r="F20" s="193"/>
      <c r="G20" s="193"/>
      <c r="H20" s="193"/>
      <c r="I20" s="232"/>
      <c r="J20" s="193"/>
      <c r="K20" s="177"/>
      <c r="L20" s="208"/>
    </row>
    <row r="21" spans="1:12" ht="12.75" customHeight="1">
      <c r="A21" s="174" t="s">
        <v>714</v>
      </c>
      <c r="B21" s="177">
        <v>5829</v>
      </c>
      <c r="C21" s="193">
        <v>5317127.07</v>
      </c>
      <c r="D21" s="193"/>
      <c r="E21" s="231">
        <v>2069</v>
      </c>
      <c r="F21" s="193">
        <v>459</v>
      </c>
      <c r="G21" s="193">
        <v>17357122.21</v>
      </c>
      <c r="H21" s="193">
        <v>2528</v>
      </c>
      <c r="I21" s="232"/>
      <c r="J21" s="193">
        <v>1125</v>
      </c>
      <c r="K21" s="177">
        <v>1336</v>
      </c>
      <c r="L21" s="208">
        <v>67</v>
      </c>
    </row>
    <row r="22" spans="1:12" ht="12.75" customHeight="1">
      <c r="A22" s="174" t="s">
        <v>715</v>
      </c>
      <c r="B22" s="177">
        <v>33433</v>
      </c>
      <c r="C22" s="193">
        <v>30499803.51</v>
      </c>
      <c r="D22" s="193"/>
      <c r="E22" s="231">
        <v>8231</v>
      </c>
      <c r="F22" s="193">
        <v>5780</v>
      </c>
      <c r="G22" s="193">
        <v>139233779</v>
      </c>
      <c r="H22" s="193">
        <v>14011</v>
      </c>
      <c r="I22" s="232"/>
      <c r="J22" s="193">
        <v>6139</v>
      </c>
      <c r="K22" s="177">
        <v>7619</v>
      </c>
      <c r="L22" s="208">
        <v>253</v>
      </c>
    </row>
    <row r="23" spans="1:12" ht="12.75" customHeight="1">
      <c r="A23" s="174" t="s">
        <v>716</v>
      </c>
      <c r="B23" s="177">
        <v>14665</v>
      </c>
      <c r="C23" s="193">
        <v>13418825.719999997</v>
      </c>
      <c r="D23" s="193"/>
      <c r="E23" s="231">
        <v>4918</v>
      </c>
      <c r="F23" s="193">
        <v>1520</v>
      </c>
      <c r="G23" s="193">
        <v>43246853.93000001</v>
      </c>
      <c r="H23" s="193">
        <v>6438</v>
      </c>
      <c r="I23" s="232"/>
      <c r="J23" s="193">
        <v>4067</v>
      </c>
      <c r="K23" s="177">
        <v>2140</v>
      </c>
      <c r="L23" s="208">
        <v>231</v>
      </c>
    </row>
    <row r="24" spans="1:12" ht="12.75" customHeight="1">
      <c r="A24" s="174" t="s">
        <v>717</v>
      </c>
      <c r="B24" s="177"/>
      <c r="C24" s="193">
        <v>17564497.460000005</v>
      </c>
      <c r="D24" s="193"/>
      <c r="E24" s="231">
        <v>7262</v>
      </c>
      <c r="F24" s="193">
        <v>896</v>
      </c>
      <c r="G24" s="193">
        <v>47077325.660000004</v>
      </c>
      <c r="H24" s="193">
        <v>8158</v>
      </c>
      <c r="I24" s="232"/>
      <c r="J24" s="193">
        <v>3688</v>
      </c>
      <c r="K24" s="177">
        <v>4346</v>
      </c>
      <c r="L24" s="208">
        <v>124</v>
      </c>
    </row>
    <row r="25" spans="1:12" ht="12.75" customHeight="1">
      <c r="A25" s="174" t="s">
        <v>718</v>
      </c>
      <c r="B25" s="177">
        <v>12954</v>
      </c>
      <c r="C25" s="193">
        <v>11844358.29</v>
      </c>
      <c r="D25" s="193"/>
      <c r="E25" s="231">
        <v>4319</v>
      </c>
      <c r="F25" s="193">
        <v>1400</v>
      </c>
      <c r="G25" s="193">
        <v>37816042.56</v>
      </c>
      <c r="H25" s="193">
        <v>5719</v>
      </c>
      <c r="I25" s="232"/>
      <c r="J25" s="193">
        <v>3238</v>
      </c>
      <c r="K25" s="177">
        <v>2278</v>
      </c>
      <c r="L25" s="208">
        <v>203</v>
      </c>
    </row>
    <row r="26" spans="1:12" ht="10.5" customHeight="1">
      <c r="A26" s="174"/>
      <c r="B26" s="177"/>
      <c r="C26" s="193"/>
      <c r="D26" s="193"/>
      <c r="E26" s="231"/>
      <c r="F26" s="193"/>
      <c r="G26" s="193"/>
      <c r="H26" s="193"/>
      <c r="I26" s="232"/>
      <c r="J26" s="193"/>
      <c r="K26" s="177"/>
      <c r="L26" s="208"/>
    </row>
    <row r="27" spans="1:12" ht="12.75" customHeight="1">
      <c r="A27" s="174" t="s">
        <v>719</v>
      </c>
      <c r="B27" s="177">
        <v>52000</v>
      </c>
      <c r="C27" s="193">
        <v>47518110.23</v>
      </c>
      <c r="D27" s="193"/>
      <c r="E27" s="231">
        <v>16587</v>
      </c>
      <c r="F27" s="193">
        <v>6120</v>
      </c>
      <c r="G27" s="193">
        <v>158486604.63</v>
      </c>
      <c r="H27" s="193">
        <v>22707</v>
      </c>
      <c r="I27" s="232"/>
      <c r="J27" s="193">
        <v>11892</v>
      </c>
      <c r="K27" s="177">
        <v>10269</v>
      </c>
      <c r="L27" s="208">
        <v>546</v>
      </c>
    </row>
    <row r="28" spans="1:12" ht="12.75" customHeight="1">
      <c r="A28" s="174" t="s">
        <v>720</v>
      </c>
      <c r="B28" s="177">
        <v>27814</v>
      </c>
      <c r="C28" s="193">
        <v>25438309.659999996</v>
      </c>
      <c r="D28" s="193"/>
      <c r="E28" s="231">
        <v>7185</v>
      </c>
      <c r="F28" s="193">
        <v>5098</v>
      </c>
      <c r="G28" s="193">
        <v>119684897.00999999</v>
      </c>
      <c r="H28" s="193">
        <v>12283</v>
      </c>
      <c r="I28" s="232"/>
      <c r="J28" s="193">
        <v>6828</v>
      </c>
      <c r="K28" s="177">
        <v>5048</v>
      </c>
      <c r="L28" s="208">
        <v>407</v>
      </c>
    </row>
    <row r="29" spans="1:12" ht="12.75" customHeight="1">
      <c r="A29" s="174" t="s">
        <v>721</v>
      </c>
      <c r="B29" s="177">
        <v>27383</v>
      </c>
      <c r="C29" s="193">
        <v>24994098.250000004</v>
      </c>
      <c r="D29" s="193"/>
      <c r="E29" s="231">
        <v>9639</v>
      </c>
      <c r="F29" s="193">
        <v>2168</v>
      </c>
      <c r="G29" s="193">
        <v>74623513.21</v>
      </c>
      <c r="H29" s="193">
        <v>11807</v>
      </c>
      <c r="I29" s="232"/>
      <c r="J29" s="193">
        <v>5464</v>
      </c>
      <c r="K29" s="177">
        <v>5959</v>
      </c>
      <c r="L29" s="208">
        <v>384</v>
      </c>
    </row>
    <row r="30" spans="1:12" ht="12.75" customHeight="1">
      <c r="A30" s="174" t="s">
        <v>722</v>
      </c>
      <c r="B30" s="177">
        <v>7135</v>
      </c>
      <c r="C30" s="193">
        <v>6529815.97</v>
      </c>
      <c r="D30" s="193"/>
      <c r="E30" s="231">
        <v>2230</v>
      </c>
      <c r="F30" s="193">
        <v>1178</v>
      </c>
      <c r="G30" s="193">
        <v>35896605.47</v>
      </c>
      <c r="H30" s="193">
        <v>3408</v>
      </c>
      <c r="I30" s="232"/>
      <c r="J30" s="193">
        <v>2005</v>
      </c>
      <c r="K30" s="177">
        <v>1278</v>
      </c>
      <c r="L30" s="208">
        <v>125</v>
      </c>
    </row>
    <row r="31" spans="1:12" ht="12.75" customHeight="1">
      <c r="A31" s="174" t="s">
        <v>723</v>
      </c>
      <c r="B31" s="177">
        <v>12162</v>
      </c>
      <c r="C31" s="193">
        <v>11114673.909999996</v>
      </c>
      <c r="D31" s="193"/>
      <c r="E31" s="231">
        <v>4136</v>
      </c>
      <c r="F31" s="193">
        <v>1029</v>
      </c>
      <c r="G31" s="193">
        <v>40541207.80999999</v>
      </c>
      <c r="H31" s="193">
        <v>5165</v>
      </c>
      <c r="I31" s="232"/>
      <c r="J31" s="193">
        <v>2788</v>
      </c>
      <c r="K31" s="177">
        <v>2209</v>
      </c>
      <c r="L31" s="208">
        <v>168</v>
      </c>
    </row>
    <row r="32" spans="1:12" ht="10.5" customHeight="1">
      <c r="A32" s="174"/>
      <c r="B32" s="177"/>
      <c r="C32" s="193"/>
      <c r="D32" s="193"/>
      <c r="E32" s="231"/>
      <c r="F32" s="193"/>
      <c r="G32" s="193"/>
      <c r="H32" s="193"/>
      <c r="I32" s="232"/>
      <c r="J32" s="193"/>
      <c r="K32" s="177"/>
      <c r="L32" s="208"/>
    </row>
    <row r="33" spans="1:12" ht="12.75" customHeight="1">
      <c r="A33" s="174" t="s">
        <v>724</v>
      </c>
      <c r="B33" s="177">
        <v>323330</v>
      </c>
      <c r="C33" s="193">
        <v>295307120.88</v>
      </c>
      <c r="D33" s="193"/>
      <c r="E33" s="231"/>
      <c r="F33" s="193">
        <v>70087</v>
      </c>
      <c r="G33" s="193">
        <v>1568165906.2199998</v>
      </c>
      <c r="H33" s="193">
        <v>137727</v>
      </c>
      <c r="I33" s="232"/>
      <c r="J33" s="193">
        <v>72374</v>
      </c>
      <c r="K33" s="177">
        <v>61272</v>
      </c>
      <c r="L33" s="208">
        <v>4081</v>
      </c>
    </row>
    <row r="34" spans="1:12" ht="12.75" customHeight="1">
      <c r="A34" s="174" t="s">
        <v>725</v>
      </c>
      <c r="B34" s="177">
        <v>14630</v>
      </c>
      <c r="C34" s="193">
        <v>13324886.480000002</v>
      </c>
      <c r="D34" s="193"/>
      <c r="E34" s="231">
        <v>3261</v>
      </c>
      <c r="F34" s="193">
        <v>3045</v>
      </c>
      <c r="G34" s="193">
        <v>82755476.64</v>
      </c>
      <c r="H34" s="193">
        <v>6306</v>
      </c>
      <c r="I34" s="232"/>
      <c r="J34" s="193">
        <v>3179</v>
      </c>
      <c r="K34" s="177">
        <v>2960</v>
      </c>
      <c r="L34" s="208">
        <v>167</v>
      </c>
    </row>
    <row r="35" spans="1:12" ht="12.75" customHeight="1">
      <c r="A35" s="174" t="s">
        <v>726</v>
      </c>
      <c r="B35" s="177">
        <v>4886</v>
      </c>
      <c r="C35" s="193">
        <v>4469056.23</v>
      </c>
      <c r="D35" s="193"/>
      <c r="E35" s="231">
        <v>1517</v>
      </c>
      <c r="F35" s="193">
        <v>569</v>
      </c>
      <c r="G35" s="193">
        <v>14935435.379999999</v>
      </c>
      <c r="H35" s="193">
        <v>2086</v>
      </c>
      <c r="I35" s="232"/>
      <c r="J35" s="193">
        <v>986</v>
      </c>
      <c r="K35" s="177">
        <v>1067</v>
      </c>
      <c r="L35" s="208">
        <v>33</v>
      </c>
    </row>
    <row r="36" spans="1:12" ht="12.75" customHeight="1">
      <c r="A36" s="174" t="s">
        <v>727</v>
      </c>
      <c r="B36" s="177">
        <v>46807</v>
      </c>
      <c r="C36" s="193">
        <v>42772345.01</v>
      </c>
      <c r="D36" s="193"/>
      <c r="E36" s="231">
        <v>10734</v>
      </c>
      <c r="F36" s="193">
        <v>8459</v>
      </c>
      <c r="G36" s="193">
        <v>219768521.95</v>
      </c>
      <c r="H36" s="193">
        <v>19193</v>
      </c>
      <c r="I36" s="232"/>
      <c r="J36" s="193">
        <v>9930</v>
      </c>
      <c r="K36" s="177">
        <v>8721</v>
      </c>
      <c r="L36" s="208">
        <v>542</v>
      </c>
    </row>
    <row r="37" spans="1:12" ht="12.75" customHeight="1">
      <c r="A37" s="174" t="s">
        <v>728</v>
      </c>
      <c r="B37" s="177">
        <v>8927</v>
      </c>
      <c r="C37" s="193">
        <v>8161432.319999999</v>
      </c>
      <c r="D37" s="193"/>
      <c r="E37" s="231">
        <v>2724</v>
      </c>
      <c r="F37" s="193">
        <v>1140</v>
      </c>
      <c r="G37" s="193">
        <v>28147335.740000002</v>
      </c>
      <c r="H37" s="193">
        <v>3864</v>
      </c>
      <c r="I37" s="232"/>
      <c r="J37" s="193">
        <v>2124</v>
      </c>
      <c r="K37" s="177">
        <v>1599</v>
      </c>
      <c r="L37" s="208">
        <v>141</v>
      </c>
    </row>
    <row r="38" spans="1:12" ht="10.5" customHeight="1">
      <c r="A38" s="174"/>
      <c r="B38" s="177"/>
      <c r="C38" s="193"/>
      <c r="D38" s="193"/>
      <c r="E38" s="231"/>
      <c r="F38" s="193"/>
      <c r="G38" s="193"/>
      <c r="H38" s="193"/>
      <c r="I38" s="232"/>
      <c r="J38" s="193"/>
      <c r="K38" s="177"/>
      <c r="L38" s="208"/>
    </row>
    <row r="39" spans="1:12" ht="12.75" customHeight="1">
      <c r="A39" s="174" t="s">
        <v>729</v>
      </c>
      <c r="B39" s="177">
        <v>12551</v>
      </c>
      <c r="C39" s="193">
        <v>11526235.12</v>
      </c>
      <c r="D39" s="193"/>
      <c r="E39" s="231">
        <v>4796</v>
      </c>
      <c r="F39" s="193">
        <v>494</v>
      </c>
      <c r="G39" s="193">
        <v>27547647.220000006</v>
      </c>
      <c r="H39" s="193">
        <v>5290</v>
      </c>
      <c r="I39" s="232"/>
      <c r="J39" s="193">
        <v>2378</v>
      </c>
      <c r="K39" s="177">
        <v>2849</v>
      </c>
      <c r="L39" s="208">
        <v>63</v>
      </c>
    </row>
    <row r="40" spans="1:12" ht="12.75" customHeight="1">
      <c r="A40" s="174" t="s">
        <v>730</v>
      </c>
      <c r="B40" s="177">
        <v>25822</v>
      </c>
      <c r="C40" s="193">
        <v>23654796.749999993</v>
      </c>
      <c r="D40" s="193"/>
      <c r="E40" s="231">
        <v>7224</v>
      </c>
      <c r="F40" s="193">
        <v>4186</v>
      </c>
      <c r="G40" s="193">
        <v>91610091.1</v>
      </c>
      <c r="H40" s="193">
        <v>11410</v>
      </c>
      <c r="I40" s="232"/>
      <c r="J40" s="193">
        <v>6406</v>
      </c>
      <c r="K40" s="177">
        <v>4665</v>
      </c>
      <c r="L40" s="208">
        <v>339</v>
      </c>
    </row>
    <row r="41" spans="1:12" ht="12.75" customHeight="1">
      <c r="A41" s="174" t="s">
        <v>731</v>
      </c>
      <c r="B41" s="177">
        <v>11007</v>
      </c>
      <c r="C41" s="193">
        <v>10039144.97</v>
      </c>
      <c r="D41" s="193"/>
      <c r="E41" s="231">
        <v>3363</v>
      </c>
      <c r="F41" s="193">
        <v>1551</v>
      </c>
      <c r="G41" s="193">
        <v>40514496.93</v>
      </c>
      <c r="H41" s="193">
        <v>4914</v>
      </c>
      <c r="I41" s="232"/>
      <c r="J41" s="193">
        <v>2949</v>
      </c>
      <c r="K41" s="177">
        <v>1818</v>
      </c>
      <c r="L41" s="208">
        <v>147</v>
      </c>
    </row>
    <row r="42" spans="1:12" ht="12.75" customHeight="1">
      <c r="A42" s="168" t="s">
        <v>732</v>
      </c>
      <c r="B42" s="177">
        <v>1104696</v>
      </c>
      <c r="C42" s="193">
        <v>1004849439.2900001</v>
      </c>
      <c r="D42" s="193"/>
      <c r="E42" s="231">
        <v>218067</v>
      </c>
      <c r="F42" s="193">
        <v>278450</v>
      </c>
      <c r="G42" s="193">
        <v>8573072022.500002</v>
      </c>
      <c r="H42" s="193">
        <v>496517</v>
      </c>
      <c r="I42" s="232"/>
      <c r="J42" s="193">
        <v>270236</v>
      </c>
      <c r="K42" s="177">
        <v>207680</v>
      </c>
      <c r="L42" s="208">
        <v>18601</v>
      </c>
    </row>
    <row r="43" spans="1:13" ht="12.75" customHeight="1">
      <c r="A43" s="168" t="s">
        <v>733</v>
      </c>
      <c r="B43" s="193">
        <v>69205</v>
      </c>
      <c r="C43" s="193">
        <v>63200111.87</v>
      </c>
      <c r="D43" s="193"/>
      <c r="E43" s="231">
        <v>13717</v>
      </c>
      <c r="F43" s="193">
        <v>15381</v>
      </c>
      <c r="G43" s="193">
        <v>555128447.46</v>
      </c>
      <c r="H43" s="193">
        <v>29098</v>
      </c>
      <c r="I43" s="232"/>
      <c r="J43" s="193">
        <v>14276</v>
      </c>
      <c r="K43" s="193">
        <v>13969</v>
      </c>
      <c r="L43" s="209">
        <v>853</v>
      </c>
      <c r="M43" s="211"/>
    </row>
    <row r="44" spans="1:13" ht="17.25">
      <c r="A44" s="179" t="s">
        <v>935</v>
      </c>
      <c r="B44" s="209"/>
      <c r="C44" s="209"/>
      <c r="D44" s="209"/>
      <c r="E44" s="209"/>
      <c r="F44" s="209"/>
      <c r="G44" s="209"/>
      <c r="H44" s="209"/>
      <c r="I44" s="209"/>
      <c r="J44" s="209"/>
      <c r="K44" s="209"/>
      <c r="L44" s="209"/>
      <c r="M44" s="211"/>
    </row>
    <row r="45" spans="1:12" ht="15">
      <c r="A45" s="210" t="s">
        <v>931</v>
      </c>
      <c r="B45" s="209"/>
      <c r="C45" s="209"/>
      <c r="D45" s="209"/>
      <c r="E45" s="209"/>
      <c r="F45" s="209"/>
      <c r="G45" s="209"/>
      <c r="H45" s="209"/>
      <c r="I45" s="209"/>
      <c r="J45" s="209"/>
      <c r="K45" s="209"/>
      <c r="L45" s="209"/>
    </row>
    <row r="46" spans="1:12" ht="15">
      <c r="A46" s="210" t="s">
        <v>632</v>
      </c>
      <c r="B46" s="209"/>
      <c r="C46" s="209"/>
      <c r="D46" s="209"/>
      <c r="E46" s="209"/>
      <c r="F46" s="209"/>
      <c r="G46" s="209"/>
      <c r="H46" s="209"/>
      <c r="I46" s="209"/>
      <c r="J46" s="209"/>
      <c r="K46" s="209"/>
      <c r="L46" s="209"/>
    </row>
    <row r="47" spans="1:12" ht="12.75" customHeight="1" thickBot="1">
      <c r="A47" s="211"/>
      <c r="B47" s="209"/>
      <c r="C47" s="209"/>
      <c r="D47" s="209"/>
      <c r="E47" s="209"/>
      <c r="F47" s="209"/>
      <c r="G47" s="209"/>
      <c r="H47" s="209"/>
      <c r="I47" s="209"/>
      <c r="J47" s="209"/>
      <c r="K47" s="209"/>
      <c r="L47" s="209"/>
    </row>
    <row r="48" spans="1:13" ht="15">
      <c r="A48" s="212"/>
      <c r="B48" s="912" t="s">
        <v>638</v>
      </c>
      <c r="C48" s="912"/>
      <c r="D48" s="213"/>
      <c r="E48" s="913" t="s">
        <v>639</v>
      </c>
      <c r="F48" s="914"/>
      <c r="G48" s="914"/>
      <c r="H48" s="914"/>
      <c r="I48" s="215"/>
      <c r="J48" s="216"/>
      <c r="K48" s="217" t="s">
        <v>932</v>
      </c>
      <c r="L48" s="218"/>
      <c r="M48" s="211"/>
    </row>
    <row r="49" spans="1:12" ht="12.75" customHeight="1">
      <c r="A49" s="233"/>
      <c r="B49" s="234"/>
      <c r="C49" s="234"/>
      <c r="D49" s="234"/>
      <c r="E49" s="235"/>
      <c r="F49" s="234"/>
      <c r="G49" s="234"/>
      <c r="H49" s="236" t="s">
        <v>619</v>
      </c>
      <c r="I49" s="237"/>
      <c r="J49" s="236"/>
      <c r="K49" s="236" t="s">
        <v>660</v>
      </c>
      <c r="L49" s="233" t="s">
        <v>660</v>
      </c>
    </row>
    <row r="50" spans="1:12" ht="12.75" customHeight="1">
      <c r="A50" s="167" t="s">
        <v>692</v>
      </c>
      <c r="B50" s="225" t="s">
        <v>933</v>
      </c>
      <c r="C50" s="225" t="s">
        <v>628</v>
      </c>
      <c r="D50" s="225"/>
      <c r="E50" s="226" t="s">
        <v>634</v>
      </c>
      <c r="F50" s="225" t="s">
        <v>633</v>
      </c>
      <c r="G50" s="167" t="s">
        <v>628</v>
      </c>
      <c r="H50" s="225" t="s">
        <v>665</v>
      </c>
      <c r="I50" s="227"/>
      <c r="J50" s="225" t="s">
        <v>934</v>
      </c>
      <c r="K50" s="225" t="s">
        <v>662</v>
      </c>
      <c r="L50" s="167" t="s">
        <v>663</v>
      </c>
    </row>
    <row r="51" spans="1:12" ht="10.5" customHeight="1">
      <c r="A51" s="168"/>
      <c r="B51" s="209"/>
      <c r="C51" s="209"/>
      <c r="D51" s="209"/>
      <c r="E51" s="228"/>
      <c r="F51" s="209"/>
      <c r="G51" s="209"/>
      <c r="H51" s="209"/>
      <c r="I51" s="229"/>
      <c r="J51" s="209"/>
      <c r="K51" s="209"/>
      <c r="L51" s="208"/>
    </row>
    <row r="52" spans="1:12" ht="12.75" customHeight="1">
      <c r="A52" s="174" t="s">
        <v>735</v>
      </c>
      <c r="B52" s="177">
        <v>14564</v>
      </c>
      <c r="C52" s="230">
        <v>13307114.86</v>
      </c>
      <c r="D52" s="230"/>
      <c r="E52" s="231">
        <v>4649</v>
      </c>
      <c r="F52" s="193">
        <v>1505</v>
      </c>
      <c r="G52" s="230">
        <v>42745875.400000006</v>
      </c>
      <c r="H52" s="193">
        <v>6154</v>
      </c>
      <c r="I52" s="232"/>
      <c r="J52" s="193">
        <v>2820</v>
      </c>
      <c r="K52" s="177">
        <v>3190</v>
      </c>
      <c r="L52" s="208">
        <v>144</v>
      </c>
    </row>
    <row r="53" spans="1:12" ht="12.75" customHeight="1">
      <c r="A53" s="174" t="s">
        <v>736</v>
      </c>
      <c r="B53" s="177">
        <v>25267</v>
      </c>
      <c r="C53" s="193">
        <v>22970502.929999996</v>
      </c>
      <c r="D53" s="193"/>
      <c r="E53" s="231">
        <v>5640</v>
      </c>
      <c r="F53" s="193">
        <v>4784</v>
      </c>
      <c r="G53" s="193">
        <v>157443165.32</v>
      </c>
      <c r="H53" s="193">
        <v>10424</v>
      </c>
      <c r="I53" s="232"/>
      <c r="J53" s="193">
        <v>4801</v>
      </c>
      <c r="K53" s="177">
        <v>5314</v>
      </c>
      <c r="L53" s="208">
        <v>309</v>
      </c>
    </row>
    <row r="54" spans="1:12" ht="12.75" customHeight="1">
      <c r="A54" s="174" t="s">
        <v>737</v>
      </c>
      <c r="B54" s="177">
        <v>52675</v>
      </c>
      <c r="C54" s="193">
        <v>48023691.82000001</v>
      </c>
      <c r="D54" s="193"/>
      <c r="E54" s="231">
        <v>15934</v>
      </c>
      <c r="F54" s="193">
        <v>6512</v>
      </c>
      <c r="G54" s="193">
        <v>182299705.68000004</v>
      </c>
      <c r="H54" s="193">
        <v>22446</v>
      </c>
      <c r="I54" s="232"/>
      <c r="J54" s="193">
        <v>10894</v>
      </c>
      <c r="K54" s="177">
        <v>11010</v>
      </c>
      <c r="L54" s="208">
        <v>542</v>
      </c>
    </row>
    <row r="55" spans="1:12" ht="12.75" customHeight="1">
      <c r="A55" s="174" t="s">
        <v>738</v>
      </c>
      <c r="B55" s="177">
        <v>80229</v>
      </c>
      <c r="C55" s="193">
        <v>73144191.07</v>
      </c>
      <c r="D55" s="193"/>
      <c r="E55" s="231">
        <v>19484</v>
      </c>
      <c r="F55" s="193">
        <v>14648</v>
      </c>
      <c r="G55" s="193">
        <v>359106480.29</v>
      </c>
      <c r="H55" s="193">
        <v>34132</v>
      </c>
      <c r="I55" s="232"/>
      <c r="J55" s="193">
        <v>17289</v>
      </c>
      <c r="K55" s="177">
        <v>16051</v>
      </c>
      <c r="L55" s="208">
        <v>792</v>
      </c>
    </row>
    <row r="56" spans="1:12" ht="12.75" customHeight="1">
      <c r="A56" s="174" t="s">
        <v>739</v>
      </c>
      <c r="B56" s="177">
        <v>16540</v>
      </c>
      <c r="C56" s="193">
        <v>15084401.380000003</v>
      </c>
      <c r="D56" s="193"/>
      <c r="E56" s="231">
        <v>5737</v>
      </c>
      <c r="F56" s="193">
        <v>1439</v>
      </c>
      <c r="G56" s="193">
        <v>44934315.02</v>
      </c>
      <c r="H56" s="193">
        <v>7176</v>
      </c>
      <c r="I56" s="232"/>
      <c r="J56" s="193">
        <v>3557</v>
      </c>
      <c r="K56" s="177">
        <v>3471</v>
      </c>
      <c r="L56" s="208">
        <v>148</v>
      </c>
    </row>
    <row r="57" spans="1:12" ht="10.5" customHeight="1">
      <c r="A57" s="174"/>
      <c r="B57" s="177"/>
      <c r="C57" s="193"/>
      <c r="D57" s="193"/>
      <c r="E57" s="231"/>
      <c r="F57" s="193"/>
      <c r="G57" s="193"/>
      <c r="H57" s="193"/>
      <c r="I57" s="232"/>
      <c r="J57" s="193"/>
      <c r="K57" s="177"/>
      <c r="L57" s="208"/>
    </row>
    <row r="58" spans="1:12" ht="12.75" customHeight="1">
      <c r="A58" s="174" t="s">
        <v>740</v>
      </c>
      <c r="B58" s="177">
        <v>37194</v>
      </c>
      <c r="C58" s="193">
        <v>33905325.980000004</v>
      </c>
      <c r="D58" s="193"/>
      <c r="E58" s="231">
        <v>9772</v>
      </c>
      <c r="F58" s="193">
        <v>6649</v>
      </c>
      <c r="G58" s="193">
        <v>158229646.04</v>
      </c>
      <c r="H58" s="193">
        <v>16421</v>
      </c>
      <c r="I58" s="232"/>
      <c r="J58" s="193">
        <v>8096</v>
      </c>
      <c r="K58" s="177">
        <v>7722</v>
      </c>
      <c r="L58" s="208">
        <v>603</v>
      </c>
    </row>
    <row r="59" spans="1:12" ht="12.75" customHeight="1">
      <c r="A59" s="174" t="s">
        <v>741</v>
      </c>
      <c r="B59" s="177">
        <v>22268</v>
      </c>
      <c r="C59" s="193">
        <v>20340944.220000003</v>
      </c>
      <c r="D59" s="193"/>
      <c r="E59" s="231">
        <v>4521</v>
      </c>
      <c r="F59" s="193">
        <v>4942</v>
      </c>
      <c r="G59" s="193">
        <v>164037395.69</v>
      </c>
      <c r="H59" s="193">
        <v>9463</v>
      </c>
      <c r="I59" s="232"/>
      <c r="J59" s="193">
        <v>4247</v>
      </c>
      <c r="K59" s="177">
        <v>4960</v>
      </c>
      <c r="L59" s="208">
        <v>256</v>
      </c>
    </row>
    <row r="60" spans="1:12" ht="12.75" customHeight="1">
      <c r="A60" s="174" t="s">
        <v>742</v>
      </c>
      <c r="B60" s="177">
        <v>15110</v>
      </c>
      <c r="C60" s="193">
        <v>13815133.989999996</v>
      </c>
      <c r="D60" s="193"/>
      <c r="E60" s="231">
        <v>5456</v>
      </c>
      <c r="F60" s="193">
        <v>1133</v>
      </c>
      <c r="G60" s="193">
        <v>44118373.10000001</v>
      </c>
      <c r="H60" s="193">
        <v>6589</v>
      </c>
      <c r="I60" s="232"/>
      <c r="J60" s="193">
        <v>3084</v>
      </c>
      <c r="K60" s="177">
        <v>3265</v>
      </c>
      <c r="L60" s="208">
        <v>240</v>
      </c>
    </row>
    <row r="61" spans="1:12" ht="12.75" customHeight="1">
      <c r="A61" s="174" t="s">
        <v>743</v>
      </c>
      <c r="B61" s="177">
        <v>17628</v>
      </c>
      <c r="C61" s="193">
        <v>16115678.609999998</v>
      </c>
      <c r="D61" s="193"/>
      <c r="E61" s="231">
        <v>4524</v>
      </c>
      <c r="F61" s="193">
        <v>3011</v>
      </c>
      <c r="G61" s="193">
        <v>68628264.63999999</v>
      </c>
      <c r="H61" s="193">
        <v>7535</v>
      </c>
      <c r="I61" s="232"/>
      <c r="J61" s="193">
        <v>3761</v>
      </c>
      <c r="K61" s="177">
        <v>3570</v>
      </c>
      <c r="L61" s="208">
        <v>204</v>
      </c>
    </row>
    <row r="62" spans="1:12" ht="12.75" customHeight="1">
      <c r="A62" s="174" t="s">
        <v>744</v>
      </c>
      <c r="B62" s="177">
        <v>11701</v>
      </c>
      <c r="C62" s="193">
        <v>10745455.700000001</v>
      </c>
      <c r="D62" s="193"/>
      <c r="E62" s="231">
        <v>3854</v>
      </c>
      <c r="F62" s="193">
        <v>1327</v>
      </c>
      <c r="G62" s="193">
        <v>49052584.849999994</v>
      </c>
      <c r="H62" s="193">
        <v>5181</v>
      </c>
      <c r="I62" s="232"/>
      <c r="J62" s="193">
        <v>3362</v>
      </c>
      <c r="K62" s="177">
        <v>1523</v>
      </c>
      <c r="L62" s="208">
        <v>296</v>
      </c>
    </row>
    <row r="63" spans="1:12" ht="10.5" customHeight="1">
      <c r="A63" s="174"/>
      <c r="B63" s="177"/>
      <c r="C63" s="193"/>
      <c r="D63" s="193"/>
      <c r="E63" s="231"/>
      <c r="F63" s="193"/>
      <c r="G63" s="193"/>
      <c r="H63" s="193"/>
      <c r="I63" s="232"/>
      <c r="J63" s="193"/>
      <c r="K63" s="177"/>
      <c r="L63" s="208"/>
    </row>
    <row r="64" spans="1:12" ht="12.75" customHeight="1">
      <c r="A64" s="174" t="s">
        <v>745</v>
      </c>
      <c r="B64" s="177">
        <v>33772</v>
      </c>
      <c r="C64" s="193">
        <v>30890348.410000004</v>
      </c>
      <c r="D64" s="193"/>
      <c r="E64" s="231">
        <v>11320</v>
      </c>
      <c r="F64" s="193">
        <v>3188</v>
      </c>
      <c r="G64" s="193">
        <v>93146187.28</v>
      </c>
      <c r="H64" s="193">
        <v>14508</v>
      </c>
      <c r="I64" s="232"/>
      <c r="J64" s="193">
        <v>8204</v>
      </c>
      <c r="K64" s="177">
        <v>5869</v>
      </c>
      <c r="L64" s="208">
        <v>435</v>
      </c>
    </row>
    <row r="65" spans="1:12" ht="12.75" customHeight="1">
      <c r="A65" s="174" t="s">
        <v>746</v>
      </c>
      <c r="B65" s="177">
        <v>106081</v>
      </c>
      <c r="C65" s="193">
        <v>97028986.24999997</v>
      </c>
      <c r="D65" s="193"/>
      <c r="E65" s="231">
        <v>22236</v>
      </c>
      <c r="F65" s="193">
        <v>22149</v>
      </c>
      <c r="G65" s="193">
        <v>505331274.92999995</v>
      </c>
      <c r="H65" s="193">
        <v>44385</v>
      </c>
      <c r="I65" s="232"/>
      <c r="J65" s="193">
        <v>21283</v>
      </c>
      <c r="K65" s="177">
        <v>22106</v>
      </c>
      <c r="L65" s="208">
        <v>996</v>
      </c>
    </row>
    <row r="66" spans="1:12" ht="12.75" customHeight="1">
      <c r="A66" s="174" t="s">
        <v>747</v>
      </c>
      <c r="B66" s="177">
        <v>303912</v>
      </c>
      <c r="C66" s="193">
        <v>276809418.29</v>
      </c>
      <c r="D66" s="193"/>
      <c r="E66" s="231">
        <v>74650</v>
      </c>
      <c r="F66" s="193">
        <v>63697</v>
      </c>
      <c r="G66" s="193">
        <v>1497557664.81</v>
      </c>
      <c r="H66" s="193">
        <v>138347</v>
      </c>
      <c r="I66" s="232"/>
      <c r="J66" s="193">
        <v>83471</v>
      </c>
      <c r="K66" s="177">
        <v>50997</v>
      </c>
      <c r="L66" s="208">
        <v>3879</v>
      </c>
    </row>
    <row r="67" spans="1:12" ht="12.75" customHeight="1">
      <c r="A67" s="174" t="s">
        <v>748</v>
      </c>
      <c r="B67" s="177">
        <v>55080</v>
      </c>
      <c r="C67" s="193">
        <v>50347845.78999999</v>
      </c>
      <c r="D67" s="193"/>
      <c r="E67" s="231">
        <v>19299</v>
      </c>
      <c r="F67" s="193">
        <v>4572</v>
      </c>
      <c r="G67" s="193">
        <v>146608040.89</v>
      </c>
      <c r="H67" s="193">
        <v>23871</v>
      </c>
      <c r="I67" s="232"/>
      <c r="J67" s="193">
        <v>13078</v>
      </c>
      <c r="K67" s="177">
        <v>10013</v>
      </c>
      <c r="L67" s="208">
        <v>780</v>
      </c>
    </row>
    <row r="68" spans="1:12" ht="12.75" customHeight="1">
      <c r="A68" s="174" t="s">
        <v>749</v>
      </c>
      <c r="B68" s="177">
        <v>2365</v>
      </c>
      <c r="C68" s="193">
        <v>2150025.73</v>
      </c>
      <c r="D68" s="193"/>
      <c r="E68" s="231">
        <v>793</v>
      </c>
      <c r="F68" s="193">
        <v>236</v>
      </c>
      <c r="G68" s="193">
        <v>7665186.390000001</v>
      </c>
      <c r="H68" s="193">
        <v>1029</v>
      </c>
      <c r="I68" s="232"/>
      <c r="J68" s="193">
        <v>467</v>
      </c>
      <c r="K68" s="177">
        <v>535</v>
      </c>
      <c r="L68" s="238">
        <v>27</v>
      </c>
    </row>
    <row r="69" spans="1:12" ht="10.5" customHeight="1">
      <c r="A69" s="174"/>
      <c r="B69" s="177"/>
      <c r="C69" s="193"/>
      <c r="D69" s="193"/>
      <c r="E69" s="231"/>
      <c r="F69" s="193"/>
      <c r="G69" s="193"/>
      <c r="H69" s="193"/>
      <c r="I69" s="232"/>
      <c r="J69" s="193"/>
      <c r="K69" s="177"/>
      <c r="L69" s="238"/>
    </row>
    <row r="70" spans="1:12" ht="12.75" customHeight="1">
      <c r="A70" s="174" t="s">
        <v>750</v>
      </c>
      <c r="B70" s="177">
        <v>36725</v>
      </c>
      <c r="C70" s="193">
        <v>33496575.069999997</v>
      </c>
      <c r="D70" s="193"/>
      <c r="E70" s="231">
        <v>8842</v>
      </c>
      <c r="F70" s="193">
        <v>6906</v>
      </c>
      <c r="G70" s="193">
        <v>165765615.17999998</v>
      </c>
      <c r="H70" s="193">
        <v>15748</v>
      </c>
      <c r="I70" s="232"/>
      <c r="J70" s="193">
        <v>7694</v>
      </c>
      <c r="K70" s="177">
        <v>7329</v>
      </c>
      <c r="L70" s="208">
        <v>725</v>
      </c>
    </row>
    <row r="71" spans="1:12" ht="12.75" customHeight="1">
      <c r="A71" s="174" t="s">
        <v>751</v>
      </c>
      <c r="B71" s="177">
        <v>70604</v>
      </c>
      <c r="C71" s="193">
        <v>63574688.39000003</v>
      </c>
      <c r="D71" s="193"/>
      <c r="E71" s="231">
        <v>14286</v>
      </c>
      <c r="F71" s="193">
        <v>14956</v>
      </c>
      <c r="G71" s="193">
        <v>400945289.16999996</v>
      </c>
      <c r="H71" s="193">
        <v>29242</v>
      </c>
      <c r="I71" s="232"/>
      <c r="J71" s="193">
        <v>14005</v>
      </c>
      <c r="K71" s="177">
        <v>14299</v>
      </c>
      <c r="L71" s="208">
        <v>938</v>
      </c>
    </row>
    <row r="72" spans="1:12" ht="12.75" customHeight="1">
      <c r="A72" s="174" t="s">
        <v>752</v>
      </c>
      <c r="B72" s="177">
        <v>6630</v>
      </c>
      <c r="C72" s="193">
        <v>6071234.9</v>
      </c>
      <c r="D72" s="193"/>
      <c r="E72" s="231">
        <v>2014</v>
      </c>
      <c r="F72" s="193">
        <v>947</v>
      </c>
      <c r="G72" s="193">
        <v>23804691.54</v>
      </c>
      <c r="H72" s="193">
        <v>2961</v>
      </c>
      <c r="I72" s="232"/>
      <c r="J72" s="193">
        <v>1620</v>
      </c>
      <c r="K72" s="177">
        <v>1270</v>
      </c>
      <c r="L72" s="208">
        <v>71</v>
      </c>
    </row>
    <row r="73" spans="1:12" ht="12.75" customHeight="1">
      <c r="A73" s="174" t="s">
        <v>753</v>
      </c>
      <c r="B73" s="177">
        <v>22859</v>
      </c>
      <c r="C73" s="193">
        <v>20828435.41</v>
      </c>
      <c r="D73" s="193"/>
      <c r="E73" s="231">
        <v>4685</v>
      </c>
      <c r="F73" s="193">
        <v>4778</v>
      </c>
      <c r="G73" s="193">
        <v>114883026.46000001</v>
      </c>
      <c r="H73" s="193">
        <v>9463</v>
      </c>
      <c r="I73" s="232"/>
      <c r="J73" s="193">
        <v>4599</v>
      </c>
      <c r="K73" s="177">
        <v>4446</v>
      </c>
      <c r="L73" s="208">
        <v>418</v>
      </c>
    </row>
    <row r="74" spans="1:12" ht="12.75" customHeight="1">
      <c r="A74" s="174" t="s">
        <v>754</v>
      </c>
      <c r="B74" s="177">
        <v>16352</v>
      </c>
      <c r="C74" s="193">
        <v>15008571.489999995</v>
      </c>
      <c r="D74" s="193"/>
      <c r="E74" s="231">
        <v>3839</v>
      </c>
      <c r="F74" s="193">
        <v>3168</v>
      </c>
      <c r="G74" s="193">
        <v>67571716.64</v>
      </c>
      <c r="H74" s="193">
        <v>7007</v>
      </c>
      <c r="I74" s="232"/>
      <c r="J74" s="193">
        <v>3450</v>
      </c>
      <c r="K74" s="177">
        <v>3349</v>
      </c>
      <c r="L74" s="208">
        <v>208</v>
      </c>
    </row>
    <row r="75" spans="1:12" ht="10.5" customHeight="1">
      <c r="A75" s="164"/>
      <c r="B75" s="177"/>
      <c r="C75" s="193"/>
      <c r="D75" s="193"/>
      <c r="E75" s="231"/>
      <c r="F75" s="193"/>
      <c r="G75" s="193"/>
      <c r="H75" s="193"/>
      <c r="I75" s="232"/>
      <c r="J75" s="193"/>
      <c r="K75" s="177"/>
      <c r="L75" s="208"/>
    </row>
    <row r="76" spans="1:12" ht="12.75" customHeight="1">
      <c r="A76" s="174" t="s">
        <v>755</v>
      </c>
      <c r="B76" s="177">
        <v>12925</v>
      </c>
      <c r="C76" s="193">
        <v>11645624.21</v>
      </c>
      <c r="D76" s="193"/>
      <c r="E76" s="231">
        <v>3338</v>
      </c>
      <c r="F76" s="193">
        <v>2125</v>
      </c>
      <c r="G76" s="193">
        <v>61587613.67</v>
      </c>
      <c r="H76" s="193">
        <v>5463</v>
      </c>
      <c r="I76" s="232"/>
      <c r="J76" s="193">
        <v>2963</v>
      </c>
      <c r="K76" s="177">
        <v>2336</v>
      </c>
      <c r="L76" s="208">
        <v>164</v>
      </c>
    </row>
    <row r="77" spans="1:12" ht="12.75" customHeight="1">
      <c r="A77" s="174" t="s">
        <v>756</v>
      </c>
      <c r="B77" s="177">
        <v>19513</v>
      </c>
      <c r="C77" s="193">
        <v>17842997.52</v>
      </c>
      <c r="D77" s="193"/>
      <c r="E77" s="231">
        <v>7200</v>
      </c>
      <c r="F77" s="193">
        <v>1110</v>
      </c>
      <c r="G77" s="193">
        <v>47383780.27</v>
      </c>
      <c r="H77" s="193">
        <v>8310</v>
      </c>
      <c r="I77" s="232"/>
      <c r="J77" s="193">
        <v>3991</v>
      </c>
      <c r="K77" s="177">
        <v>4074</v>
      </c>
      <c r="L77" s="208">
        <v>245</v>
      </c>
    </row>
    <row r="78" spans="1:12" ht="12.75" customHeight="1">
      <c r="A78" s="174" t="s">
        <v>757</v>
      </c>
      <c r="B78" s="177">
        <v>318046</v>
      </c>
      <c r="C78" s="193">
        <v>290067637.5200001</v>
      </c>
      <c r="D78" s="193"/>
      <c r="E78" s="231">
        <v>49967</v>
      </c>
      <c r="F78" s="193">
        <v>80996</v>
      </c>
      <c r="G78" s="193">
        <v>2593947852.06</v>
      </c>
      <c r="H78" s="193">
        <v>130963</v>
      </c>
      <c r="I78" s="232"/>
      <c r="J78" s="193">
        <v>62268</v>
      </c>
      <c r="K78" s="177">
        <v>64354</v>
      </c>
      <c r="L78" s="208">
        <v>4341</v>
      </c>
    </row>
    <row r="79" spans="1:12" ht="12.75" customHeight="1">
      <c r="A79" s="174" t="s">
        <v>758</v>
      </c>
      <c r="B79" s="177">
        <v>31405</v>
      </c>
      <c r="C79" s="193">
        <v>28735259.790000003</v>
      </c>
      <c r="D79" s="193"/>
      <c r="E79" s="231">
        <v>7869</v>
      </c>
      <c r="F79" s="193">
        <v>5678</v>
      </c>
      <c r="G79" s="193">
        <v>132100948.4</v>
      </c>
      <c r="H79" s="193">
        <v>13547</v>
      </c>
      <c r="I79" s="232"/>
      <c r="J79" s="193">
        <v>6690</v>
      </c>
      <c r="K79" s="177">
        <v>6431</v>
      </c>
      <c r="L79" s="208">
        <v>426</v>
      </c>
    </row>
    <row r="80" spans="1:12" ht="12.75" customHeight="1">
      <c r="A80" s="174" t="s">
        <v>759</v>
      </c>
      <c r="B80" s="177">
        <v>10816</v>
      </c>
      <c r="C80" s="193">
        <v>9893293.500000002</v>
      </c>
      <c r="D80" s="193"/>
      <c r="E80" s="231">
        <v>3666</v>
      </c>
      <c r="F80" s="193">
        <v>1001</v>
      </c>
      <c r="G80" s="193">
        <v>30218254.19</v>
      </c>
      <c r="H80" s="193">
        <v>4667</v>
      </c>
      <c r="I80" s="232"/>
      <c r="J80" s="193">
        <v>2702</v>
      </c>
      <c r="K80" s="177">
        <v>1855</v>
      </c>
      <c r="L80" s="208">
        <v>110</v>
      </c>
    </row>
    <row r="81" spans="1:12" ht="10.5" customHeight="1">
      <c r="A81" s="174"/>
      <c r="B81" s="177"/>
      <c r="C81" s="193"/>
      <c r="D81" s="193"/>
      <c r="E81" s="231"/>
      <c r="F81" s="193"/>
      <c r="G81" s="193"/>
      <c r="H81" s="193"/>
      <c r="I81" s="232"/>
      <c r="J81" s="193"/>
      <c r="K81" s="177"/>
      <c r="L81" s="208"/>
    </row>
    <row r="82" spans="1:12" ht="12.75" customHeight="1">
      <c r="A82" s="174" t="s">
        <v>760</v>
      </c>
      <c r="B82" s="177">
        <v>12862</v>
      </c>
      <c r="C82" s="193">
        <v>11746377.46</v>
      </c>
      <c r="D82" s="193"/>
      <c r="E82" s="231">
        <v>3603</v>
      </c>
      <c r="F82" s="193">
        <v>1838</v>
      </c>
      <c r="G82" s="193">
        <v>48600910.00000001</v>
      </c>
      <c r="H82" s="193">
        <v>5441</v>
      </c>
      <c r="I82" s="232"/>
      <c r="J82" s="193">
        <v>2604</v>
      </c>
      <c r="K82" s="177">
        <v>2697</v>
      </c>
      <c r="L82" s="208">
        <v>140</v>
      </c>
    </row>
    <row r="83" spans="1:12" ht="12.75" customHeight="1">
      <c r="A83" s="174" t="s">
        <v>761</v>
      </c>
      <c r="B83" s="177">
        <v>9421</v>
      </c>
      <c r="C83" s="193">
        <v>8537755.440000001</v>
      </c>
      <c r="D83" s="193"/>
      <c r="E83" s="231">
        <v>2434</v>
      </c>
      <c r="F83" s="193">
        <v>1495</v>
      </c>
      <c r="G83" s="193">
        <v>38896765.099999994</v>
      </c>
      <c r="H83" s="193">
        <v>3929</v>
      </c>
      <c r="I83" s="232"/>
      <c r="J83" s="193">
        <v>1806</v>
      </c>
      <c r="K83" s="177">
        <v>1996</v>
      </c>
      <c r="L83" s="208">
        <v>127</v>
      </c>
    </row>
    <row r="84" spans="1:12" ht="12.75" customHeight="1">
      <c r="A84" s="174" t="s">
        <v>762</v>
      </c>
      <c r="B84" s="177">
        <v>31414</v>
      </c>
      <c r="C84" s="193">
        <v>28628656.980000004</v>
      </c>
      <c r="D84" s="193"/>
      <c r="E84" s="231">
        <v>10193</v>
      </c>
      <c r="F84" s="193">
        <v>3336</v>
      </c>
      <c r="G84" s="193">
        <v>98623557.63999999</v>
      </c>
      <c r="H84" s="193">
        <v>13529</v>
      </c>
      <c r="I84" s="232"/>
      <c r="J84" s="193">
        <v>7772</v>
      </c>
      <c r="K84" s="177">
        <v>5321</v>
      </c>
      <c r="L84" s="208">
        <v>436</v>
      </c>
    </row>
    <row r="85" spans="1:12" ht="12.75" customHeight="1">
      <c r="A85" s="168" t="s">
        <v>763</v>
      </c>
      <c r="B85" s="193">
        <v>10949</v>
      </c>
      <c r="C85" s="193">
        <v>9917248.79</v>
      </c>
      <c r="D85" s="193"/>
      <c r="E85" s="231">
        <v>3089</v>
      </c>
      <c r="F85" s="193">
        <v>1636</v>
      </c>
      <c r="G85" s="193">
        <v>43797666.449999996</v>
      </c>
      <c r="H85" s="193">
        <v>4725</v>
      </c>
      <c r="I85" s="232"/>
      <c r="J85" s="193">
        <v>2376</v>
      </c>
      <c r="K85" s="193">
        <v>2223</v>
      </c>
      <c r="L85" s="209">
        <v>126</v>
      </c>
    </row>
    <row r="86" spans="1:13" ht="12.75" customHeight="1">
      <c r="A86" s="168" t="s">
        <v>764</v>
      </c>
      <c r="B86" s="193">
        <v>70839</v>
      </c>
      <c r="C86" s="193">
        <v>64357369.56</v>
      </c>
      <c r="D86" s="193"/>
      <c r="E86" s="231">
        <v>22328</v>
      </c>
      <c r="F86" s="193">
        <v>11148</v>
      </c>
      <c r="G86" s="193">
        <v>266304499.53999996</v>
      </c>
      <c r="H86" s="193">
        <v>33476</v>
      </c>
      <c r="I86" s="232"/>
      <c r="J86" s="193">
        <v>18667</v>
      </c>
      <c r="K86" s="193">
        <v>13826</v>
      </c>
      <c r="L86" s="209">
        <v>983</v>
      </c>
      <c r="M86" s="211"/>
    </row>
    <row r="87" spans="1:13" ht="17.25">
      <c r="A87" s="179" t="s">
        <v>935</v>
      </c>
      <c r="B87" s="209"/>
      <c r="C87" s="209"/>
      <c r="D87" s="209"/>
      <c r="E87" s="209"/>
      <c r="F87" s="209"/>
      <c r="G87" s="209"/>
      <c r="H87" s="209"/>
      <c r="I87" s="209"/>
      <c r="J87" s="209"/>
      <c r="K87" s="209"/>
      <c r="L87" s="209"/>
      <c r="M87" s="211"/>
    </row>
    <row r="88" spans="1:12" ht="15">
      <c r="A88" s="210" t="s">
        <v>931</v>
      </c>
      <c r="B88" s="209"/>
      <c r="C88" s="209"/>
      <c r="D88" s="209"/>
      <c r="E88" s="209"/>
      <c r="F88" s="209"/>
      <c r="G88" s="209"/>
      <c r="H88" s="209"/>
      <c r="I88" s="209"/>
      <c r="J88" s="209"/>
      <c r="K88" s="209"/>
      <c r="L88" s="209"/>
    </row>
    <row r="89" spans="1:12" ht="15">
      <c r="A89" s="210" t="s">
        <v>632</v>
      </c>
      <c r="B89" s="209"/>
      <c r="C89" s="209"/>
      <c r="D89" s="209"/>
      <c r="E89" s="209"/>
      <c r="F89" s="209"/>
      <c r="G89" s="209"/>
      <c r="H89" s="209"/>
      <c r="I89" s="209"/>
      <c r="J89" s="209"/>
      <c r="K89" s="209"/>
      <c r="L89" s="209"/>
    </row>
    <row r="90" spans="1:12" ht="12.75" customHeight="1" thickBot="1">
      <c r="A90" s="197"/>
      <c r="B90" s="209"/>
      <c r="C90" s="209"/>
      <c r="D90" s="209"/>
      <c r="E90" s="209"/>
      <c r="F90" s="209"/>
      <c r="G90" s="209"/>
      <c r="H90" s="209"/>
      <c r="I90" s="209"/>
      <c r="J90" s="209"/>
      <c r="K90" s="209"/>
      <c r="L90" s="209"/>
    </row>
    <row r="91" spans="1:13" ht="15">
      <c r="A91" s="212"/>
      <c r="B91" s="912" t="s">
        <v>638</v>
      </c>
      <c r="C91" s="912"/>
      <c r="D91" s="213"/>
      <c r="E91" s="913" t="s">
        <v>639</v>
      </c>
      <c r="F91" s="914"/>
      <c r="G91" s="914"/>
      <c r="H91" s="914"/>
      <c r="I91" s="215"/>
      <c r="J91" s="216"/>
      <c r="K91" s="217" t="s">
        <v>932</v>
      </c>
      <c r="L91" s="218"/>
      <c r="M91" s="211"/>
    </row>
    <row r="92" spans="1:12" ht="12.75" customHeight="1">
      <c r="A92" s="233"/>
      <c r="B92" s="234"/>
      <c r="C92" s="234"/>
      <c r="D92" s="234"/>
      <c r="E92" s="235"/>
      <c r="F92" s="234"/>
      <c r="G92" s="234"/>
      <c r="H92" s="236" t="s">
        <v>619</v>
      </c>
      <c r="I92" s="237"/>
      <c r="J92" s="236"/>
      <c r="K92" s="236" t="s">
        <v>660</v>
      </c>
      <c r="L92" s="233" t="s">
        <v>660</v>
      </c>
    </row>
    <row r="93" spans="1:12" ht="12.75" customHeight="1">
      <c r="A93" s="167" t="s">
        <v>692</v>
      </c>
      <c r="B93" s="225" t="s">
        <v>933</v>
      </c>
      <c r="C93" s="225" t="s">
        <v>628</v>
      </c>
      <c r="D93" s="225"/>
      <c r="E93" s="226" t="s">
        <v>634</v>
      </c>
      <c r="F93" s="225" t="s">
        <v>633</v>
      </c>
      <c r="G93" s="225" t="s">
        <v>628</v>
      </c>
      <c r="H93" s="225" t="s">
        <v>665</v>
      </c>
      <c r="I93" s="227"/>
      <c r="J93" s="225" t="s">
        <v>934</v>
      </c>
      <c r="K93" s="225" t="s">
        <v>662</v>
      </c>
      <c r="L93" s="167" t="s">
        <v>663</v>
      </c>
    </row>
    <row r="94" spans="1:12" ht="10.5" customHeight="1">
      <c r="A94" s="168"/>
      <c r="B94" s="236"/>
      <c r="C94" s="236"/>
      <c r="D94" s="236"/>
      <c r="E94" s="239"/>
      <c r="F94" s="236"/>
      <c r="G94" s="236"/>
      <c r="H94" s="236"/>
      <c r="I94" s="237"/>
      <c r="J94" s="236"/>
      <c r="K94" s="236"/>
      <c r="L94" s="208"/>
    </row>
    <row r="95" spans="1:12" ht="12.75" customHeight="1">
      <c r="A95" s="174" t="s">
        <v>765</v>
      </c>
      <c r="B95" s="177">
        <v>15461</v>
      </c>
      <c r="C95" s="230">
        <v>14085446.159999998</v>
      </c>
      <c r="D95" s="230"/>
      <c r="E95" s="231">
        <v>4564</v>
      </c>
      <c r="F95" s="193">
        <v>2234</v>
      </c>
      <c r="G95" s="230">
        <v>59598749.239999995</v>
      </c>
      <c r="H95" s="193">
        <v>6798</v>
      </c>
      <c r="I95" s="232"/>
      <c r="J95" s="193">
        <v>3533</v>
      </c>
      <c r="K95" s="177">
        <v>3114</v>
      </c>
      <c r="L95" s="208">
        <v>151</v>
      </c>
    </row>
    <row r="96" spans="1:12" ht="12.75" customHeight="1">
      <c r="A96" s="174" t="s">
        <v>766</v>
      </c>
      <c r="B96" s="177">
        <v>18624</v>
      </c>
      <c r="C96" s="193">
        <v>17023322.910000004</v>
      </c>
      <c r="D96" s="193"/>
      <c r="E96" s="231">
        <v>4013</v>
      </c>
      <c r="F96" s="193">
        <v>4118</v>
      </c>
      <c r="G96" s="193">
        <v>91454650.23</v>
      </c>
      <c r="H96" s="193">
        <v>8131</v>
      </c>
      <c r="I96" s="232"/>
      <c r="J96" s="193">
        <v>3662</v>
      </c>
      <c r="K96" s="177">
        <v>4211</v>
      </c>
      <c r="L96" s="208">
        <v>258</v>
      </c>
    </row>
    <row r="97" spans="1:12" ht="12.75" customHeight="1">
      <c r="A97" s="174" t="s">
        <v>767</v>
      </c>
      <c r="B97" s="177">
        <v>12752</v>
      </c>
      <c r="C97" s="193">
        <v>11608600.98</v>
      </c>
      <c r="D97" s="193"/>
      <c r="E97" s="231">
        <v>4082</v>
      </c>
      <c r="F97" s="193">
        <v>1500</v>
      </c>
      <c r="G97" s="193">
        <v>46267599.35</v>
      </c>
      <c r="H97" s="193">
        <v>5582</v>
      </c>
      <c r="I97" s="232"/>
      <c r="J97" s="193">
        <v>3414</v>
      </c>
      <c r="K97" s="177">
        <v>2010</v>
      </c>
      <c r="L97" s="208">
        <v>158</v>
      </c>
    </row>
    <row r="98" spans="1:12" ht="12.75" customHeight="1">
      <c r="A98" s="174" t="s">
        <v>768</v>
      </c>
      <c r="B98" s="177">
        <v>14074</v>
      </c>
      <c r="C98" s="193">
        <v>12684668.129999999</v>
      </c>
      <c r="D98" s="193"/>
      <c r="E98" s="231">
        <v>3654</v>
      </c>
      <c r="F98" s="193">
        <v>2060</v>
      </c>
      <c r="G98" s="193">
        <v>57508322.879999995</v>
      </c>
      <c r="H98" s="193">
        <v>5714</v>
      </c>
      <c r="I98" s="232"/>
      <c r="J98" s="193">
        <v>2807</v>
      </c>
      <c r="K98" s="177">
        <v>2740</v>
      </c>
      <c r="L98" s="208">
        <v>167</v>
      </c>
    </row>
    <row r="99" spans="1:12" ht="12.75" customHeight="1">
      <c r="A99" s="174" t="s">
        <v>769</v>
      </c>
      <c r="B99" s="177">
        <v>14214</v>
      </c>
      <c r="C99" s="193">
        <v>13009053.63</v>
      </c>
      <c r="D99" s="193"/>
      <c r="E99" s="231">
        <v>4547</v>
      </c>
      <c r="F99" s="193">
        <v>1451</v>
      </c>
      <c r="G99" s="193">
        <v>41934357.38000001</v>
      </c>
      <c r="H99" s="193">
        <v>5998</v>
      </c>
      <c r="I99" s="232"/>
      <c r="J99" s="193">
        <v>3487</v>
      </c>
      <c r="K99" s="177">
        <v>2341</v>
      </c>
      <c r="L99" s="208">
        <v>170</v>
      </c>
    </row>
    <row r="100" spans="1:12" ht="10.5" customHeight="1">
      <c r="A100" s="174"/>
      <c r="B100" s="177"/>
      <c r="C100" s="193"/>
      <c r="D100" s="193"/>
      <c r="E100" s="231"/>
      <c r="F100" s="193"/>
      <c r="G100" s="193"/>
      <c r="H100" s="193"/>
      <c r="I100" s="232"/>
      <c r="J100" s="193"/>
      <c r="K100" s="177"/>
      <c r="L100" s="208"/>
    </row>
    <row r="101" spans="1:12" ht="12.75" customHeight="1">
      <c r="A101" s="174" t="s">
        <v>770</v>
      </c>
      <c r="B101" s="177">
        <v>34853</v>
      </c>
      <c r="C101" s="193">
        <v>31694590.799999993</v>
      </c>
      <c r="D101" s="193"/>
      <c r="E101" s="231">
        <v>8329</v>
      </c>
      <c r="F101" s="193">
        <v>6200</v>
      </c>
      <c r="G101" s="193">
        <v>162708753.55999997</v>
      </c>
      <c r="H101" s="193">
        <v>14529</v>
      </c>
      <c r="I101" s="232"/>
      <c r="J101" s="193">
        <v>7188</v>
      </c>
      <c r="K101" s="177">
        <v>6908</v>
      </c>
      <c r="L101" s="208">
        <v>433</v>
      </c>
    </row>
    <row r="102" spans="1:12" ht="12.75" customHeight="1">
      <c r="A102" s="174" t="s">
        <v>771</v>
      </c>
      <c r="B102" s="177">
        <v>23551</v>
      </c>
      <c r="C102" s="193">
        <v>21519049.31</v>
      </c>
      <c r="D102" s="193"/>
      <c r="E102" s="231">
        <v>7989</v>
      </c>
      <c r="F102" s="193">
        <v>2540</v>
      </c>
      <c r="G102" s="193">
        <v>73429548.67</v>
      </c>
      <c r="H102" s="193">
        <v>10529</v>
      </c>
      <c r="I102" s="232"/>
      <c r="J102" s="193">
        <v>5590</v>
      </c>
      <c r="K102" s="177">
        <v>4680</v>
      </c>
      <c r="L102" s="208">
        <v>259</v>
      </c>
    </row>
    <row r="103" spans="1:12" ht="12.75" customHeight="1">
      <c r="A103" s="174" t="s">
        <v>772</v>
      </c>
      <c r="B103" s="177">
        <v>16996</v>
      </c>
      <c r="C103" s="193">
        <v>15503017.03</v>
      </c>
      <c r="D103" s="193"/>
      <c r="E103" s="231">
        <v>5856</v>
      </c>
      <c r="F103" s="193">
        <v>1341</v>
      </c>
      <c r="G103" s="193">
        <v>46608410.89</v>
      </c>
      <c r="H103" s="193">
        <v>7197</v>
      </c>
      <c r="I103" s="232"/>
      <c r="J103" s="193">
        <v>3321</v>
      </c>
      <c r="K103" s="177">
        <v>3623</v>
      </c>
      <c r="L103" s="208">
        <v>253</v>
      </c>
    </row>
    <row r="104" spans="1:12" ht="12.75" customHeight="1">
      <c r="A104" s="174" t="s">
        <v>773</v>
      </c>
      <c r="B104" s="177">
        <v>60695</v>
      </c>
      <c r="C104" s="193">
        <v>55616934.44000003</v>
      </c>
      <c r="D104" s="193"/>
      <c r="E104" s="231">
        <v>19767</v>
      </c>
      <c r="F104" s="193">
        <v>6525</v>
      </c>
      <c r="G104" s="193">
        <v>177395634.64</v>
      </c>
      <c r="H104" s="193">
        <v>26292</v>
      </c>
      <c r="I104" s="232"/>
      <c r="J104" s="193">
        <v>13722</v>
      </c>
      <c r="K104" s="177">
        <v>11799</v>
      </c>
      <c r="L104" s="208">
        <v>771</v>
      </c>
    </row>
    <row r="105" spans="1:12" ht="12.75" customHeight="1">
      <c r="A105" s="174" t="s">
        <v>774</v>
      </c>
      <c r="B105" s="177">
        <v>27342</v>
      </c>
      <c r="C105" s="193">
        <v>25005036.530000005</v>
      </c>
      <c r="D105" s="193"/>
      <c r="E105" s="231">
        <v>5292</v>
      </c>
      <c r="F105" s="193">
        <v>6020</v>
      </c>
      <c r="G105" s="193">
        <v>138204207.37000003</v>
      </c>
      <c r="H105" s="193">
        <v>11312</v>
      </c>
      <c r="I105" s="232"/>
      <c r="J105" s="193">
        <v>4884</v>
      </c>
      <c r="K105" s="177">
        <v>6125</v>
      </c>
      <c r="L105" s="208">
        <v>303</v>
      </c>
    </row>
    <row r="106" spans="1:12" ht="10.5" customHeight="1">
      <c r="A106" s="174"/>
      <c r="B106" s="177"/>
      <c r="C106" s="193"/>
      <c r="D106" s="193"/>
      <c r="E106" s="231"/>
      <c r="F106" s="193"/>
      <c r="G106" s="193"/>
      <c r="H106" s="193"/>
      <c r="I106" s="232"/>
      <c r="J106" s="193"/>
      <c r="K106" s="177"/>
      <c r="L106" s="208"/>
    </row>
    <row r="107" spans="1:12" ht="12.75" customHeight="1">
      <c r="A107" s="174" t="s">
        <v>775</v>
      </c>
      <c r="B107" s="177">
        <v>17143</v>
      </c>
      <c r="C107" s="193">
        <v>15612758.11</v>
      </c>
      <c r="D107" s="193"/>
      <c r="E107" s="231">
        <v>5557</v>
      </c>
      <c r="F107" s="193">
        <v>2006</v>
      </c>
      <c r="G107" s="193">
        <v>58365704.19</v>
      </c>
      <c r="H107" s="193">
        <v>7563</v>
      </c>
      <c r="I107" s="232"/>
      <c r="J107" s="193">
        <v>4574</v>
      </c>
      <c r="K107" s="177">
        <v>2761</v>
      </c>
      <c r="L107" s="208">
        <v>228</v>
      </c>
    </row>
    <row r="108" spans="1:12" ht="12.75" customHeight="1">
      <c r="A108" s="174" t="s">
        <v>776</v>
      </c>
      <c r="B108" s="177">
        <v>28974</v>
      </c>
      <c r="C108" s="193">
        <v>26467603.150000006</v>
      </c>
      <c r="D108" s="193"/>
      <c r="E108" s="231">
        <v>7265</v>
      </c>
      <c r="F108" s="193">
        <v>5296</v>
      </c>
      <c r="G108" s="193">
        <v>124446883.55</v>
      </c>
      <c r="H108" s="193">
        <v>12561</v>
      </c>
      <c r="I108" s="232"/>
      <c r="J108" s="193">
        <v>6336</v>
      </c>
      <c r="K108" s="177">
        <v>5594</v>
      </c>
      <c r="L108" s="208">
        <v>631</v>
      </c>
    </row>
    <row r="109" spans="1:12" ht="12.75" customHeight="1">
      <c r="A109" s="174" t="s">
        <v>777</v>
      </c>
      <c r="B109" s="177">
        <v>387712</v>
      </c>
      <c r="C109" s="193">
        <v>353917308.35999995</v>
      </c>
      <c r="D109" s="193"/>
      <c r="E109" s="231">
        <v>74740</v>
      </c>
      <c r="F109" s="193">
        <v>92105</v>
      </c>
      <c r="G109" s="193">
        <v>2479694422.8400006</v>
      </c>
      <c r="H109" s="193">
        <v>166845</v>
      </c>
      <c r="I109" s="232"/>
      <c r="J109" s="193">
        <v>90644</v>
      </c>
      <c r="K109" s="177">
        <v>69187</v>
      </c>
      <c r="L109" s="208">
        <v>7014</v>
      </c>
    </row>
    <row r="110" spans="1:12" ht="12.75" customHeight="1">
      <c r="A110" s="174" t="s">
        <v>778</v>
      </c>
      <c r="B110" s="177">
        <v>31987</v>
      </c>
      <c r="C110" s="193">
        <v>29235093.63</v>
      </c>
      <c r="D110" s="193"/>
      <c r="E110" s="231">
        <v>10914</v>
      </c>
      <c r="F110" s="193">
        <v>3438</v>
      </c>
      <c r="G110" s="193">
        <v>95650137.34000002</v>
      </c>
      <c r="H110" s="193">
        <v>14352</v>
      </c>
      <c r="I110" s="232"/>
      <c r="J110" s="193">
        <v>7489</v>
      </c>
      <c r="K110" s="177">
        <v>6585</v>
      </c>
      <c r="L110" s="208">
        <v>278</v>
      </c>
    </row>
    <row r="111" spans="1:12" ht="12.75" customHeight="1">
      <c r="A111" s="174" t="s">
        <v>779</v>
      </c>
      <c r="B111" s="177">
        <v>7881</v>
      </c>
      <c r="C111" s="193">
        <v>7161836.46</v>
      </c>
      <c r="D111" s="193"/>
      <c r="E111" s="231">
        <v>1889</v>
      </c>
      <c r="F111" s="193">
        <v>1529</v>
      </c>
      <c r="G111" s="193">
        <v>44586223.010000005</v>
      </c>
      <c r="H111" s="193">
        <v>3418</v>
      </c>
      <c r="I111" s="232"/>
      <c r="J111" s="193">
        <v>1678</v>
      </c>
      <c r="K111" s="177">
        <v>1642</v>
      </c>
      <c r="L111" s="208">
        <v>98</v>
      </c>
    </row>
    <row r="112" spans="1:12" ht="10.5" customHeight="1">
      <c r="A112" s="174"/>
      <c r="B112" s="177"/>
      <c r="C112" s="193"/>
      <c r="D112" s="193"/>
      <c r="E112" s="231"/>
      <c r="F112" s="193"/>
      <c r="G112" s="193"/>
      <c r="H112" s="193"/>
      <c r="I112" s="232"/>
      <c r="J112" s="193"/>
      <c r="K112" s="177"/>
      <c r="L112" s="208"/>
    </row>
    <row r="113" spans="1:12" ht="12.75" customHeight="1">
      <c r="A113" s="174" t="s">
        <v>780</v>
      </c>
      <c r="B113" s="177">
        <v>11462</v>
      </c>
      <c r="C113" s="193">
        <v>10485692.38</v>
      </c>
      <c r="D113" s="193"/>
      <c r="E113" s="231">
        <v>3218</v>
      </c>
      <c r="F113" s="193">
        <v>1741</v>
      </c>
      <c r="G113" s="193">
        <v>94719414.17</v>
      </c>
      <c r="H113" s="193">
        <v>4959</v>
      </c>
      <c r="I113" s="232"/>
      <c r="J113" s="193">
        <v>2748</v>
      </c>
      <c r="K113" s="177">
        <v>1880</v>
      </c>
      <c r="L113" s="208">
        <v>331</v>
      </c>
    </row>
    <row r="114" spans="1:12" ht="12.75" customHeight="1">
      <c r="A114" s="174" t="s">
        <v>781</v>
      </c>
      <c r="B114" s="177">
        <v>98601</v>
      </c>
      <c r="C114" s="193">
        <v>89613079.65999998</v>
      </c>
      <c r="D114" s="193"/>
      <c r="E114" s="231">
        <v>24450</v>
      </c>
      <c r="F114" s="193">
        <v>17841</v>
      </c>
      <c r="G114" s="193">
        <v>410946869.05999994</v>
      </c>
      <c r="H114" s="193">
        <v>42291</v>
      </c>
      <c r="I114" s="232"/>
      <c r="J114" s="193">
        <v>21013</v>
      </c>
      <c r="K114" s="177">
        <v>20343</v>
      </c>
      <c r="L114" s="208">
        <v>935</v>
      </c>
    </row>
    <row r="115" spans="1:12" ht="12.75" customHeight="1">
      <c r="A115" s="174" t="s">
        <v>782</v>
      </c>
      <c r="B115" s="177">
        <v>21051</v>
      </c>
      <c r="C115" s="193">
        <v>19152323.780000005</v>
      </c>
      <c r="D115" s="193"/>
      <c r="E115" s="231">
        <v>6396</v>
      </c>
      <c r="F115" s="193">
        <v>2790</v>
      </c>
      <c r="G115" s="193">
        <v>81705945.35000001</v>
      </c>
      <c r="H115" s="193">
        <v>9186</v>
      </c>
      <c r="I115" s="232"/>
      <c r="J115" s="193">
        <v>4622</v>
      </c>
      <c r="K115" s="177">
        <v>4352</v>
      </c>
      <c r="L115" s="208">
        <v>212</v>
      </c>
    </row>
    <row r="116" spans="1:12" ht="12.75" customHeight="1">
      <c r="A116" s="174" t="s">
        <v>783</v>
      </c>
      <c r="B116" s="177">
        <v>79248</v>
      </c>
      <c r="C116" s="193">
        <v>72287113.79</v>
      </c>
      <c r="D116" s="193"/>
      <c r="E116" s="231">
        <v>23031</v>
      </c>
      <c r="F116" s="193">
        <v>10811</v>
      </c>
      <c r="G116" s="193">
        <v>279297302.28</v>
      </c>
      <c r="H116" s="193">
        <v>33842</v>
      </c>
      <c r="I116" s="232"/>
      <c r="J116" s="193">
        <v>17034</v>
      </c>
      <c r="K116" s="177">
        <v>16107</v>
      </c>
      <c r="L116" s="208">
        <v>701</v>
      </c>
    </row>
    <row r="117" spans="1:12" ht="12.75" customHeight="1">
      <c r="A117" s="174" t="s">
        <v>784</v>
      </c>
      <c r="B117" s="177">
        <v>24507</v>
      </c>
      <c r="C117" s="193">
        <v>22477741.93</v>
      </c>
      <c r="D117" s="193"/>
      <c r="E117" s="231">
        <v>9102</v>
      </c>
      <c r="F117" s="193">
        <v>1468</v>
      </c>
      <c r="G117" s="193">
        <v>61457139.01</v>
      </c>
      <c r="H117" s="193">
        <v>10570</v>
      </c>
      <c r="I117" s="232"/>
      <c r="J117" s="193">
        <v>4757</v>
      </c>
      <c r="K117" s="177">
        <v>5585</v>
      </c>
      <c r="L117" s="208">
        <v>228</v>
      </c>
    </row>
    <row r="118" spans="1:12" ht="10.5" customHeight="1">
      <c r="A118" s="174"/>
      <c r="B118" s="177"/>
      <c r="C118" s="193"/>
      <c r="D118" s="193"/>
      <c r="E118" s="231"/>
      <c r="F118" s="193"/>
      <c r="G118" s="193"/>
      <c r="H118" s="193"/>
      <c r="I118" s="232"/>
      <c r="J118" s="193"/>
      <c r="K118" s="177"/>
      <c r="L118" s="208"/>
    </row>
    <row r="119" spans="1:12" ht="12.75" customHeight="1">
      <c r="A119" s="174" t="s">
        <v>785</v>
      </c>
      <c r="B119" s="177">
        <v>20537</v>
      </c>
      <c r="C119" s="193">
        <v>18758264.720000006</v>
      </c>
      <c r="D119" s="193"/>
      <c r="E119" s="231">
        <v>7446</v>
      </c>
      <c r="F119" s="193">
        <v>1316</v>
      </c>
      <c r="G119" s="193">
        <v>53043262.27</v>
      </c>
      <c r="H119" s="193">
        <v>8762</v>
      </c>
      <c r="I119" s="232"/>
      <c r="J119" s="193">
        <v>3843</v>
      </c>
      <c r="K119" s="177">
        <v>4499</v>
      </c>
      <c r="L119" s="208">
        <v>420</v>
      </c>
    </row>
    <row r="120" spans="1:12" ht="12.75" customHeight="1">
      <c r="A120" s="174" t="s">
        <v>786</v>
      </c>
      <c r="B120" s="177">
        <v>42389</v>
      </c>
      <c r="C120" s="193">
        <v>38586872.75999999</v>
      </c>
      <c r="D120" s="193"/>
      <c r="E120" s="231">
        <v>12266</v>
      </c>
      <c r="F120" s="193">
        <v>6247</v>
      </c>
      <c r="G120" s="193">
        <v>152399037.58</v>
      </c>
      <c r="H120" s="193">
        <v>18513</v>
      </c>
      <c r="I120" s="232"/>
      <c r="J120" s="193">
        <v>9793</v>
      </c>
      <c r="K120" s="177">
        <v>8331</v>
      </c>
      <c r="L120" s="208">
        <v>389</v>
      </c>
    </row>
    <row r="121" spans="1:12" ht="12.75" customHeight="1">
      <c r="A121" s="174" t="s">
        <v>787</v>
      </c>
      <c r="B121" s="177">
        <v>30918</v>
      </c>
      <c r="C121" s="193">
        <v>28246775.599999994</v>
      </c>
      <c r="D121" s="193"/>
      <c r="E121" s="231">
        <v>11298</v>
      </c>
      <c r="F121" s="193">
        <v>2031</v>
      </c>
      <c r="G121" s="193">
        <v>76312014.07999998</v>
      </c>
      <c r="H121" s="193">
        <v>13329</v>
      </c>
      <c r="I121" s="232"/>
      <c r="J121" s="193">
        <v>6821</v>
      </c>
      <c r="K121" s="177">
        <v>6226</v>
      </c>
      <c r="L121" s="208">
        <v>282</v>
      </c>
    </row>
    <row r="122" spans="1:12" ht="12.75" customHeight="1">
      <c r="A122" s="174" t="s">
        <v>788</v>
      </c>
      <c r="B122" s="177">
        <v>17999</v>
      </c>
      <c r="C122" s="193">
        <v>16471959.999999996</v>
      </c>
      <c r="D122" s="193"/>
      <c r="E122" s="231">
        <v>4993</v>
      </c>
      <c r="F122" s="193">
        <v>2655</v>
      </c>
      <c r="G122" s="193">
        <v>80724858.16000001</v>
      </c>
      <c r="H122" s="193">
        <v>7648</v>
      </c>
      <c r="I122" s="232"/>
      <c r="J122" s="193">
        <v>4069</v>
      </c>
      <c r="K122" s="177">
        <v>3302</v>
      </c>
      <c r="L122" s="208">
        <v>277</v>
      </c>
    </row>
    <row r="123" spans="1:12" ht="12.75" customHeight="1">
      <c r="A123" s="174" t="s">
        <v>789</v>
      </c>
      <c r="B123" s="177">
        <v>121979</v>
      </c>
      <c r="C123" s="193">
        <v>111407452.09999992</v>
      </c>
      <c r="D123" s="193"/>
      <c r="E123" s="231">
        <v>25317</v>
      </c>
      <c r="F123" s="193">
        <v>25541</v>
      </c>
      <c r="G123" s="193">
        <v>634636966.4699999</v>
      </c>
      <c r="H123" s="193">
        <v>50858</v>
      </c>
      <c r="I123" s="232"/>
      <c r="J123" s="193">
        <v>25880</v>
      </c>
      <c r="K123" s="177">
        <v>23325</v>
      </c>
      <c r="L123" s="208">
        <v>1653</v>
      </c>
    </row>
    <row r="124" spans="1:12" ht="10.5" customHeight="1">
      <c r="A124" s="174"/>
      <c r="B124" s="177"/>
      <c r="C124" s="193"/>
      <c r="D124" s="193"/>
      <c r="E124" s="231"/>
      <c r="F124" s="193"/>
      <c r="G124" s="193"/>
      <c r="H124" s="193"/>
      <c r="I124" s="232"/>
      <c r="J124" s="193"/>
      <c r="K124" s="177"/>
      <c r="L124" s="208"/>
    </row>
    <row r="125" spans="1:12" ht="12.75" customHeight="1">
      <c r="A125" s="174" t="s">
        <v>790</v>
      </c>
      <c r="B125" s="177">
        <v>119883</v>
      </c>
      <c r="C125" s="193">
        <v>109199019.93999995</v>
      </c>
      <c r="D125" s="193"/>
      <c r="E125" s="231">
        <v>22988</v>
      </c>
      <c r="F125" s="193">
        <v>26507</v>
      </c>
      <c r="G125" s="193">
        <v>703127145.7799999</v>
      </c>
      <c r="H125" s="193">
        <v>49495</v>
      </c>
      <c r="I125" s="232"/>
      <c r="J125" s="193">
        <v>24086</v>
      </c>
      <c r="K125" s="177">
        <v>23094</v>
      </c>
      <c r="L125" s="208">
        <v>2315</v>
      </c>
    </row>
    <row r="126" spans="1:12" ht="12.75" customHeight="1">
      <c r="A126" s="174" t="s">
        <v>791</v>
      </c>
      <c r="B126" s="177">
        <v>6738</v>
      </c>
      <c r="C126" s="193">
        <v>6173682.840000001</v>
      </c>
      <c r="D126" s="193"/>
      <c r="E126" s="231">
        <v>1926</v>
      </c>
      <c r="F126" s="193">
        <v>1071</v>
      </c>
      <c r="G126" s="193">
        <v>25651682.729999997</v>
      </c>
      <c r="H126" s="193">
        <v>2997</v>
      </c>
      <c r="I126" s="232"/>
      <c r="J126" s="193">
        <v>1646</v>
      </c>
      <c r="K126" s="177">
        <v>1223</v>
      </c>
      <c r="L126" s="208">
        <v>128</v>
      </c>
    </row>
    <row r="127" spans="1:12" ht="12.75" customHeight="1">
      <c r="A127" s="174" t="s">
        <v>792</v>
      </c>
      <c r="B127" s="177">
        <v>9821</v>
      </c>
      <c r="C127" s="193">
        <v>8972853.040000001</v>
      </c>
      <c r="D127" s="193"/>
      <c r="E127" s="231">
        <v>3120</v>
      </c>
      <c r="F127" s="193">
        <v>1266</v>
      </c>
      <c r="G127" s="193">
        <v>31272642.5</v>
      </c>
      <c r="H127" s="193">
        <v>4386</v>
      </c>
      <c r="I127" s="232"/>
      <c r="J127" s="193">
        <v>2753</v>
      </c>
      <c r="K127" s="177">
        <v>1436</v>
      </c>
      <c r="L127" s="208">
        <v>197</v>
      </c>
    </row>
    <row r="128" spans="1:12" ht="12.75" customHeight="1">
      <c r="A128" s="168" t="s">
        <v>793</v>
      </c>
      <c r="B128" s="193">
        <v>39466</v>
      </c>
      <c r="C128" s="193">
        <v>36031282.81000001</v>
      </c>
      <c r="D128" s="193"/>
      <c r="E128" s="231">
        <v>13949</v>
      </c>
      <c r="F128" s="193">
        <v>2963</v>
      </c>
      <c r="G128" s="193">
        <v>111387594.51999998</v>
      </c>
      <c r="H128" s="193">
        <v>16912</v>
      </c>
      <c r="I128" s="232"/>
      <c r="J128" s="193">
        <v>7888</v>
      </c>
      <c r="K128" s="193">
        <v>8629</v>
      </c>
      <c r="L128" s="209">
        <v>395</v>
      </c>
    </row>
    <row r="129" spans="1:13" ht="12.75" customHeight="1">
      <c r="A129" s="168" t="s">
        <v>794</v>
      </c>
      <c r="B129" s="193">
        <v>36896</v>
      </c>
      <c r="C129" s="193">
        <v>33674132.800000004</v>
      </c>
      <c r="D129" s="193"/>
      <c r="E129" s="231">
        <v>9239</v>
      </c>
      <c r="F129" s="193">
        <v>6939</v>
      </c>
      <c r="G129" s="193">
        <v>163706414.01</v>
      </c>
      <c r="H129" s="193">
        <v>16178</v>
      </c>
      <c r="I129" s="232"/>
      <c r="J129" s="193">
        <v>8661</v>
      </c>
      <c r="K129" s="193">
        <v>7114</v>
      </c>
      <c r="L129" s="209">
        <v>403</v>
      </c>
      <c r="M129" s="211"/>
    </row>
    <row r="130" spans="1:13" ht="17.25">
      <c r="A130" s="179" t="s">
        <v>935</v>
      </c>
      <c r="B130" s="209"/>
      <c r="C130" s="209"/>
      <c r="D130" s="209"/>
      <c r="E130" s="209"/>
      <c r="F130" s="209"/>
      <c r="G130" s="209"/>
      <c r="H130" s="209"/>
      <c r="I130" s="209"/>
      <c r="J130" s="209"/>
      <c r="K130" s="209"/>
      <c r="L130" s="209"/>
      <c r="M130" s="211"/>
    </row>
    <row r="131" spans="1:12" ht="15">
      <c r="A131" s="210" t="s">
        <v>931</v>
      </c>
      <c r="B131" s="209"/>
      <c r="C131" s="209"/>
      <c r="D131" s="209"/>
      <c r="E131" s="209"/>
      <c r="F131" s="209"/>
      <c r="G131" s="209"/>
      <c r="H131" s="209"/>
      <c r="I131" s="209"/>
      <c r="J131" s="209"/>
      <c r="K131" s="209"/>
      <c r="L131" s="209"/>
    </row>
    <row r="132" spans="1:12" ht="15">
      <c r="A132" s="210" t="s">
        <v>632</v>
      </c>
      <c r="B132" s="209"/>
      <c r="C132" s="209"/>
      <c r="D132" s="209"/>
      <c r="E132" s="209"/>
      <c r="F132" s="209"/>
      <c r="G132" s="209"/>
      <c r="H132" s="209"/>
      <c r="I132" s="209"/>
      <c r="J132" s="209"/>
      <c r="K132" s="209"/>
      <c r="L132" s="209"/>
    </row>
    <row r="133" spans="1:12" ht="12.75" customHeight="1" thickBot="1">
      <c r="A133" s="211"/>
      <c r="B133" s="209"/>
      <c r="C133" s="209"/>
      <c r="D133" s="209"/>
      <c r="E133" s="209"/>
      <c r="F133" s="209"/>
      <c r="G133" s="209"/>
      <c r="H133" s="209"/>
      <c r="I133" s="209"/>
      <c r="J133" s="209"/>
      <c r="K133" s="209"/>
      <c r="L133" s="209"/>
    </row>
    <row r="134" spans="1:13" ht="15">
      <c r="A134" s="212"/>
      <c r="B134" s="912" t="s">
        <v>638</v>
      </c>
      <c r="C134" s="912"/>
      <c r="D134" s="213"/>
      <c r="E134" s="913" t="s">
        <v>639</v>
      </c>
      <c r="F134" s="914"/>
      <c r="G134" s="914"/>
      <c r="H134" s="914"/>
      <c r="I134" s="215"/>
      <c r="J134" s="216"/>
      <c r="K134" s="217" t="s">
        <v>932</v>
      </c>
      <c r="L134" s="218"/>
      <c r="M134" s="211"/>
    </row>
    <row r="135" spans="1:12" ht="12.75" customHeight="1">
      <c r="A135" s="233"/>
      <c r="B135" s="234"/>
      <c r="C135" s="234"/>
      <c r="D135" s="234"/>
      <c r="E135" s="235"/>
      <c r="F135" s="234"/>
      <c r="G135" s="234"/>
      <c r="H135" s="236" t="s">
        <v>619</v>
      </c>
      <c r="I135" s="237"/>
      <c r="J135" s="236"/>
      <c r="K135" s="236" t="s">
        <v>660</v>
      </c>
      <c r="L135" s="233" t="s">
        <v>660</v>
      </c>
    </row>
    <row r="136" spans="1:12" ht="12.75" customHeight="1">
      <c r="A136" s="167" t="s">
        <v>692</v>
      </c>
      <c r="B136" s="225" t="s">
        <v>933</v>
      </c>
      <c r="C136" s="225" t="s">
        <v>628</v>
      </c>
      <c r="D136" s="225"/>
      <c r="E136" s="226" t="s">
        <v>634</v>
      </c>
      <c r="F136" s="225" t="s">
        <v>633</v>
      </c>
      <c r="G136" s="167" t="s">
        <v>628</v>
      </c>
      <c r="H136" s="225" t="s">
        <v>665</v>
      </c>
      <c r="I136" s="227"/>
      <c r="J136" s="225" t="s">
        <v>934</v>
      </c>
      <c r="K136" s="225" t="s">
        <v>662</v>
      </c>
      <c r="L136" s="167" t="s">
        <v>663</v>
      </c>
    </row>
    <row r="137" spans="1:12" ht="10.5" customHeight="1">
      <c r="A137" s="168"/>
      <c r="B137" s="236"/>
      <c r="C137" s="236"/>
      <c r="D137" s="236"/>
      <c r="E137" s="239"/>
      <c r="F137" s="236"/>
      <c r="G137" s="236"/>
      <c r="H137" s="236"/>
      <c r="I137" s="237"/>
      <c r="J137" s="236"/>
      <c r="K137" s="236"/>
      <c r="L137" s="209"/>
    </row>
    <row r="138" spans="1:12" ht="12.75" customHeight="1">
      <c r="A138" s="171" t="s">
        <v>795</v>
      </c>
      <c r="B138" s="177">
        <v>53453</v>
      </c>
      <c r="C138" s="230">
        <v>48728373.01000001</v>
      </c>
      <c r="D138" s="230"/>
      <c r="E138" s="231">
        <v>17970</v>
      </c>
      <c r="F138" s="193">
        <v>5683</v>
      </c>
      <c r="G138" s="230">
        <v>167976262.05</v>
      </c>
      <c r="H138" s="193">
        <v>23653</v>
      </c>
      <c r="I138" s="232"/>
      <c r="J138" s="193">
        <v>11162</v>
      </c>
      <c r="K138" s="177">
        <v>11279</v>
      </c>
      <c r="L138" s="208">
        <v>1212</v>
      </c>
    </row>
    <row r="139" spans="1:12" ht="12.75" customHeight="1">
      <c r="A139" s="174" t="s">
        <v>796</v>
      </c>
      <c r="B139" s="177">
        <v>17899</v>
      </c>
      <c r="C139" s="193">
        <v>16245960.480000004</v>
      </c>
      <c r="D139" s="193"/>
      <c r="E139" s="231">
        <v>4889</v>
      </c>
      <c r="F139" s="193">
        <v>2726</v>
      </c>
      <c r="G139" s="193">
        <v>67596043.48</v>
      </c>
      <c r="H139" s="193">
        <v>7615</v>
      </c>
      <c r="I139" s="232"/>
      <c r="J139" s="193">
        <v>4344</v>
      </c>
      <c r="K139" s="177">
        <v>3035</v>
      </c>
      <c r="L139" s="208">
        <v>236</v>
      </c>
    </row>
    <row r="140" spans="1:12" ht="12.75" customHeight="1">
      <c r="A140" s="174" t="s">
        <v>797</v>
      </c>
      <c r="B140" s="177">
        <v>33154</v>
      </c>
      <c r="C140" s="193">
        <v>30373378.330000002</v>
      </c>
      <c r="D140" s="193"/>
      <c r="E140" s="231">
        <v>12222</v>
      </c>
      <c r="F140" s="193">
        <v>2107</v>
      </c>
      <c r="G140" s="193">
        <v>87140695.60999998</v>
      </c>
      <c r="H140" s="193">
        <v>14329</v>
      </c>
      <c r="I140" s="232"/>
      <c r="J140" s="193">
        <v>6917</v>
      </c>
      <c r="K140" s="177">
        <v>7004</v>
      </c>
      <c r="L140" s="208">
        <v>408</v>
      </c>
    </row>
    <row r="141" spans="1:12" ht="12.75" customHeight="1">
      <c r="A141" s="174" t="s">
        <v>798</v>
      </c>
      <c r="B141" s="177">
        <v>27455</v>
      </c>
      <c r="C141" s="193">
        <v>25073226.269999996</v>
      </c>
      <c r="D141" s="193"/>
      <c r="E141" s="231">
        <v>9725</v>
      </c>
      <c r="F141" s="193">
        <v>2497</v>
      </c>
      <c r="G141" s="193">
        <v>82806864.27000001</v>
      </c>
      <c r="H141" s="193">
        <v>12222</v>
      </c>
      <c r="I141" s="232"/>
      <c r="J141" s="193">
        <v>6167</v>
      </c>
      <c r="K141" s="177">
        <v>5771</v>
      </c>
      <c r="L141" s="208">
        <v>284</v>
      </c>
    </row>
    <row r="142" spans="1:12" ht="12.75" customHeight="1">
      <c r="A142" s="168" t="s">
        <v>799</v>
      </c>
      <c r="B142" s="193">
        <v>62763</v>
      </c>
      <c r="C142" s="193">
        <v>56948918.150000006</v>
      </c>
      <c r="D142" s="193"/>
      <c r="E142" s="231">
        <v>13593</v>
      </c>
      <c r="F142" s="193">
        <v>13022</v>
      </c>
      <c r="G142" s="193">
        <v>308786988.71999997</v>
      </c>
      <c r="H142" s="193">
        <v>26615</v>
      </c>
      <c r="I142" s="232"/>
      <c r="J142" s="193">
        <v>12671</v>
      </c>
      <c r="K142" s="177">
        <v>12632</v>
      </c>
      <c r="L142" s="209">
        <v>1312</v>
      </c>
    </row>
    <row r="143" spans="1:12" ht="10.5" customHeight="1">
      <c r="A143" s="168"/>
      <c r="B143" s="193"/>
      <c r="C143" s="240"/>
      <c r="D143" s="240"/>
      <c r="E143" s="241"/>
      <c r="F143" s="240"/>
      <c r="G143" s="240"/>
      <c r="H143" s="240"/>
      <c r="I143" s="242"/>
      <c r="J143" s="240"/>
      <c r="K143" s="193"/>
      <c r="L143" s="209"/>
    </row>
    <row r="144" spans="1:12" ht="12.75" customHeight="1">
      <c r="A144" s="194" t="s">
        <v>800</v>
      </c>
      <c r="B144" s="243">
        <v>5452100</v>
      </c>
      <c r="C144" s="195">
        <v>4966750031.130003</v>
      </c>
      <c r="D144" s="195"/>
      <c r="E144" s="244">
        <v>1319192</v>
      </c>
      <c r="F144" s="243">
        <v>1073411</v>
      </c>
      <c r="G144" s="195">
        <v>30108971786.769997</v>
      </c>
      <c r="H144" s="243">
        <v>2392603</v>
      </c>
      <c r="I144" s="245"/>
      <c r="J144" s="243">
        <v>1270291</v>
      </c>
      <c r="K144" s="243">
        <v>1044325</v>
      </c>
      <c r="L144" s="243">
        <v>77987</v>
      </c>
    </row>
    <row r="145" spans="1:12" ht="12.75" customHeight="1" thickBot="1">
      <c r="A145" s="197"/>
      <c r="B145" s="234"/>
      <c r="C145" s="234"/>
      <c r="D145" s="234"/>
      <c r="E145" s="234"/>
      <c r="F145" s="234"/>
      <c r="G145" s="234"/>
      <c r="H145" s="234"/>
      <c r="I145" s="234"/>
      <c r="J145" s="234"/>
      <c r="K145" s="234"/>
      <c r="L145" s="209"/>
    </row>
    <row r="146" spans="1:13" ht="15">
      <c r="A146" s="212"/>
      <c r="B146" s="912" t="s">
        <v>638</v>
      </c>
      <c r="C146" s="912"/>
      <c r="D146" s="213"/>
      <c r="E146" s="913" t="s">
        <v>639</v>
      </c>
      <c r="F146" s="914"/>
      <c r="G146" s="914"/>
      <c r="H146" s="914"/>
      <c r="I146" s="215"/>
      <c r="J146" s="216"/>
      <c r="K146" s="217" t="s">
        <v>932</v>
      </c>
      <c r="L146" s="218"/>
      <c r="M146" s="211"/>
    </row>
    <row r="147" spans="1:12" ht="12.75" customHeight="1">
      <c r="A147" s="233"/>
      <c r="B147" s="234"/>
      <c r="C147" s="234"/>
      <c r="D147" s="234"/>
      <c r="E147" s="235"/>
      <c r="F147" s="234"/>
      <c r="G147" s="234"/>
      <c r="H147" s="236" t="s">
        <v>619</v>
      </c>
      <c r="I147" s="237"/>
      <c r="J147" s="236"/>
      <c r="K147" s="236" t="s">
        <v>660</v>
      </c>
      <c r="L147" s="233" t="s">
        <v>660</v>
      </c>
    </row>
    <row r="148" spans="1:12" ht="12.75" customHeight="1">
      <c r="A148" s="233" t="s">
        <v>801</v>
      </c>
      <c r="B148" s="225" t="s">
        <v>933</v>
      </c>
      <c r="C148" s="225" t="s">
        <v>628</v>
      </c>
      <c r="D148" s="225"/>
      <c r="E148" s="226" t="s">
        <v>634</v>
      </c>
      <c r="F148" s="225" t="s">
        <v>633</v>
      </c>
      <c r="G148" s="167" t="s">
        <v>628</v>
      </c>
      <c r="H148" s="225" t="s">
        <v>665</v>
      </c>
      <c r="I148" s="227"/>
      <c r="J148" s="225" t="s">
        <v>934</v>
      </c>
      <c r="K148" s="225" t="s">
        <v>662</v>
      </c>
      <c r="L148" s="167" t="s">
        <v>663</v>
      </c>
    </row>
    <row r="149" spans="1:13" ht="10.5" customHeight="1">
      <c r="A149" s="219"/>
      <c r="B149" s="246"/>
      <c r="C149" s="246"/>
      <c r="D149" s="246"/>
      <c r="E149" s="247"/>
      <c r="F149" s="246"/>
      <c r="G149" s="246"/>
      <c r="H149" s="246"/>
      <c r="I149" s="248"/>
      <c r="J149" s="246"/>
      <c r="K149" s="246"/>
      <c r="L149" s="246"/>
      <c r="M149" s="211"/>
    </row>
    <row r="150" spans="1:12" ht="12.75" customHeight="1">
      <c r="A150" s="168" t="s">
        <v>802</v>
      </c>
      <c r="B150" s="193">
        <v>138806</v>
      </c>
      <c r="C150" s="230">
        <v>124846504.23000002</v>
      </c>
      <c r="D150" s="230"/>
      <c r="E150" s="231">
        <v>38869</v>
      </c>
      <c r="F150" s="193">
        <v>38682</v>
      </c>
      <c r="G150" s="230">
        <v>1091652104.4999998</v>
      </c>
      <c r="H150" s="193">
        <v>77551</v>
      </c>
      <c r="I150" s="232"/>
      <c r="J150" s="193">
        <v>53779</v>
      </c>
      <c r="K150" s="193">
        <v>20455</v>
      </c>
      <c r="L150" s="209">
        <v>3317</v>
      </c>
    </row>
    <row r="151" spans="1:12" ht="12.75" customHeight="1">
      <c r="A151" s="174" t="s">
        <v>713</v>
      </c>
      <c r="B151" s="177">
        <v>6105</v>
      </c>
      <c r="C151" s="193">
        <v>5537217.250000001</v>
      </c>
      <c r="D151" s="193"/>
      <c r="E151" s="231">
        <v>1994</v>
      </c>
      <c r="F151" s="193">
        <v>704</v>
      </c>
      <c r="G151" s="193">
        <v>19677063.75</v>
      </c>
      <c r="H151" s="193">
        <v>2698</v>
      </c>
      <c r="I151" s="232"/>
      <c r="J151" s="193">
        <v>1588</v>
      </c>
      <c r="K151" s="177">
        <v>1037</v>
      </c>
      <c r="L151" s="208">
        <v>73</v>
      </c>
    </row>
    <row r="152" spans="1:12" ht="12.75" customHeight="1">
      <c r="A152" s="174" t="s">
        <v>803</v>
      </c>
      <c r="B152" s="177">
        <v>25282</v>
      </c>
      <c r="C152" s="193">
        <v>23124301.910000004</v>
      </c>
      <c r="D152" s="193"/>
      <c r="E152" s="231">
        <v>9719</v>
      </c>
      <c r="F152" s="193">
        <v>2570</v>
      </c>
      <c r="G152" s="193">
        <v>93513116.78999999</v>
      </c>
      <c r="H152" s="193">
        <v>12289</v>
      </c>
      <c r="I152" s="232"/>
      <c r="J152" s="193">
        <v>6302</v>
      </c>
      <c r="K152" s="177">
        <v>3855</v>
      </c>
      <c r="L152" s="208">
        <v>2132</v>
      </c>
    </row>
    <row r="153" spans="1:12" ht="12.75" customHeight="1">
      <c r="A153" s="174" t="s">
        <v>804</v>
      </c>
      <c r="B153" s="177">
        <v>6132</v>
      </c>
      <c r="C153" s="193">
        <v>5593111.54</v>
      </c>
      <c r="D153" s="193"/>
      <c r="E153" s="231">
        <v>2213</v>
      </c>
      <c r="F153" s="193">
        <v>591</v>
      </c>
      <c r="G153" s="193">
        <v>19089415.8</v>
      </c>
      <c r="H153" s="193">
        <v>2804</v>
      </c>
      <c r="I153" s="232"/>
      <c r="J153" s="193">
        <v>1608</v>
      </c>
      <c r="K153" s="177">
        <v>1133</v>
      </c>
      <c r="L153" s="208">
        <v>63</v>
      </c>
    </row>
    <row r="154" spans="1:12" ht="12.75" customHeight="1">
      <c r="A154" s="174" t="s">
        <v>805</v>
      </c>
      <c r="B154" s="177">
        <v>38053</v>
      </c>
      <c r="C154" s="193">
        <v>34439008.089999996</v>
      </c>
      <c r="D154" s="193"/>
      <c r="E154" s="231">
        <v>13113</v>
      </c>
      <c r="F154" s="193">
        <v>6540</v>
      </c>
      <c r="G154" s="193">
        <v>256618082.20000002</v>
      </c>
      <c r="H154" s="193">
        <v>19653</v>
      </c>
      <c r="I154" s="232"/>
      <c r="J154" s="193">
        <v>13501</v>
      </c>
      <c r="K154" s="177">
        <v>5444</v>
      </c>
      <c r="L154" s="208">
        <v>708</v>
      </c>
    </row>
    <row r="155" spans="1:12" ht="10.5" customHeight="1">
      <c r="A155" s="174"/>
      <c r="B155" s="177"/>
      <c r="C155" s="193"/>
      <c r="D155" s="193"/>
      <c r="E155" s="231"/>
      <c r="F155" s="193"/>
      <c r="G155" s="193"/>
      <c r="H155" s="193"/>
      <c r="I155" s="232"/>
      <c r="J155" s="193"/>
      <c r="K155" s="177"/>
      <c r="L155" s="208"/>
    </row>
    <row r="156" spans="1:12" ht="12.75" customHeight="1">
      <c r="A156" s="174" t="s">
        <v>806</v>
      </c>
      <c r="B156" s="177">
        <v>214801</v>
      </c>
      <c r="C156" s="193">
        <v>196133973.64000002</v>
      </c>
      <c r="D156" s="193"/>
      <c r="E156" s="231">
        <v>50145</v>
      </c>
      <c r="F156" s="193">
        <v>44304</v>
      </c>
      <c r="G156" s="193">
        <v>1074934789.43</v>
      </c>
      <c r="H156" s="193">
        <v>94449</v>
      </c>
      <c r="I156" s="232"/>
      <c r="J156" s="193">
        <v>50879</v>
      </c>
      <c r="K156" s="177">
        <v>38160</v>
      </c>
      <c r="L156" s="208">
        <v>5410</v>
      </c>
    </row>
    <row r="157" spans="1:12" ht="12.75" customHeight="1">
      <c r="A157" s="174" t="s">
        <v>807</v>
      </c>
      <c r="B157" s="177">
        <v>18712</v>
      </c>
      <c r="C157" s="193">
        <v>16997597.609999996</v>
      </c>
      <c r="D157" s="193"/>
      <c r="E157" s="231">
        <v>5414</v>
      </c>
      <c r="F157" s="193">
        <v>3035</v>
      </c>
      <c r="G157" s="193">
        <v>69368222.25</v>
      </c>
      <c r="H157" s="193">
        <v>8449</v>
      </c>
      <c r="I157" s="232"/>
      <c r="J157" s="193">
        <v>5000</v>
      </c>
      <c r="K157" s="177">
        <v>3179</v>
      </c>
      <c r="L157" s="208">
        <v>270</v>
      </c>
    </row>
    <row r="158" spans="1:12" ht="12.75" customHeight="1">
      <c r="A158" s="174" t="s">
        <v>808</v>
      </c>
      <c r="B158" s="177">
        <v>6228</v>
      </c>
      <c r="C158" s="193">
        <v>5684387.21</v>
      </c>
      <c r="D158" s="193"/>
      <c r="E158" s="231">
        <v>2474</v>
      </c>
      <c r="F158" s="193">
        <v>409</v>
      </c>
      <c r="G158" s="193">
        <v>15176187.97</v>
      </c>
      <c r="H158" s="193">
        <v>2883</v>
      </c>
      <c r="I158" s="232"/>
      <c r="J158" s="193">
        <v>1739</v>
      </c>
      <c r="K158" s="177">
        <v>1079</v>
      </c>
      <c r="L158" s="208">
        <v>65</v>
      </c>
    </row>
    <row r="159" spans="1:12" ht="12.75" customHeight="1">
      <c r="A159" s="174" t="s">
        <v>809</v>
      </c>
      <c r="B159" s="177">
        <v>45302</v>
      </c>
      <c r="C159" s="193">
        <v>41446818.21000001</v>
      </c>
      <c r="D159" s="193"/>
      <c r="E159" s="231">
        <v>15771</v>
      </c>
      <c r="F159" s="193">
        <v>4722</v>
      </c>
      <c r="G159" s="193">
        <v>160595057.23000002</v>
      </c>
      <c r="H159" s="193">
        <v>20493</v>
      </c>
      <c r="I159" s="232"/>
      <c r="J159" s="193">
        <v>13336</v>
      </c>
      <c r="K159" s="177">
        <v>6122</v>
      </c>
      <c r="L159" s="208">
        <v>1035</v>
      </c>
    </row>
    <row r="160" spans="1:12" ht="12.75" customHeight="1">
      <c r="A160" s="174" t="s">
        <v>810</v>
      </c>
      <c r="B160" s="177">
        <v>6198</v>
      </c>
      <c r="C160" s="193">
        <v>5689794.52</v>
      </c>
      <c r="D160" s="193"/>
      <c r="E160" s="231">
        <v>2136</v>
      </c>
      <c r="F160" s="193">
        <v>647</v>
      </c>
      <c r="G160" s="193">
        <v>18409409.94</v>
      </c>
      <c r="H160" s="193">
        <v>2783</v>
      </c>
      <c r="I160" s="232"/>
      <c r="J160" s="193">
        <v>1994</v>
      </c>
      <c r="K160" s="177">
        <v>616</v>
      </c>
      <c r="L160" s="208">
        <v>173</v>
      </c>
    </row>
    <row r="161" spans="1:12" ht="10.5" customHeight="1">
      <c r="A161" s="174"/>
      <c r="B161" s="177"/>
      <c r="C161" s="193"/>
      <c r="D161" s="193"/>
      <c r="E161" s="231"/>
      <c r="F161" s="193"/>
      <c r="G161" s="193"/>
      <c r="H161" s="193"/>
      <c r="I161" s="232"/>
      <c r="J161" s="193"/>
      <c r="K161" s="177"/>
      <c r="L161" s="208"/>
    </row>
    <row r="162" spans="1:12" ht="12.75" customHeight="1">
      <c r="A162" s="174" t="s">
        <v>732</v>
      </c>
      <c r="B162" s="177">
        <v>29434</v>
      </c>
      <c r="C162" s="193">
        <v>26775462.36</v>
      </c>
      <c r="D162" s="193"/>
      <c r="E162" s="231">
        <v>6828</v>
      </c>
      <c r="F162" s="193">
        <v>7223</v>
      </c>
      <c r="G162" s="193">
        <v>246333390.64999998</v>
      </c>
      <c r="H162" s="193">
        <v>14051</v>
      </c>
      <c r="I162" s="232"/>
      <c r="J162" s="193">
        <v>8049</v>
      </c>
      <c r="K162" s="177">
        <v>5350</v>
      </c>
      <c r="L162" s="208">
        <v>652</v>
      </c>
    </row>
    <row r="163" spans="1:12" ht="12.75" customHeight="1">
      <c r="A163" s="174" t="s">
        <v>811</v>
      </c>
      <c r="B163" s="177">
        <v>14882</v>
      </c>
      <c r="C163" s="193">
        <v>13465669.54</v>
      </c>
      <c r="D163" s="193"/>
      <c r="E163" s="231">
        <v>3168</v>
      </c>
      <c r="F163" s="193">
        <v>3737</v>
      </c>
      <c r="G163" s="193">
        <v>114724992.75999999</v>
      </c>
      <c r="H163" s="193">
        <v>6905</v>
      </c>
      <c r="I163" s="232"/>
      <c r="J163" s="193">
        <v>3885</v>
      </c>
      <c r="K163" s="177">
        <v>2706</v>
      </c>
      <c r="L163" s="208">
        <v>314</v>
      </c>
    </row>
    <row r="164" spans="1:12" ht="12.75" customHeight="1">
      <c r="A164" s="174" t="s">
        <v>812</v>
      </c>
      <c r="B164" s="177">
        <v>8590</v>
      </c>
      <c r="C164" s="193">
        <v>7848179.1000000015</v>
      </c>
      <c r="D164" s="193"/>
      <c r="E164" s="231">
        <v>2641</v>
      </c>
      <c r="F164" s="193">
        <v>1201</v>
      </c>
      <c r="G164" s="193">
        <v>30152508.970000003</v>
      </c>
      <c r="H164" s="193">
        <v>3842</v>
      </c>
      <c r="I164" s="232"/>
      <c r="J164" s="193">
        <v>2462</v>
      </c>
      <c r="K164" s="177">
        <v>1176</v>
      </c>
      <c r="L164" s="208">
        <v>204</v>
      </c>
    </row>
    <row r="165" spans="1:12" ht="12.75" customHeight="1">
      <c r="A165" s="174" t="s">
        <v>813</v>
      </c>
      <c r="B165" s="177">
        <v>22026</v>
      </c>
      <c r="C165" s="193">
        <v>20031201.840000004</v>
      </c>
      <c r="D165" s="193"/>
      <c r="E165" s="231">
        <v>6942</v>
      </c>
      <c r="F165" s="193">
        <v>3675</v>
      </c>
      <c r="G165" s="193">
        <v>115429758.23000002</v>
      </c>
      <c r="H165" s="193">
        <v>10617</v>
      </c>
      <c r="I165" s="232"/>
      <c r="J165" s="193">
        <v>7029</v>
      </c>
      <c r="K165" s="177">
        <v>3109</v>
      </c>
      <c r="L165" s="208">
        <v>479</v>
      </c>
    </row>
    <row r="166" spans="1:12" ht="12.75" customHeight="1">
      <c r="A166" s="174" t="s">
        <v>814</v>
      </c>
      <c r="B166" s="177">
        <v>8078</v>
      </c>
      <c r="C166" s="193">
        <v>7391451.839999999</v>
      </c>
      <c r="D166" s="193"/>
      <c r="E166" s="231">
        <v>2701</v>
      </c>
      <c r="F166" s="193">
        <v>629</v>
      </c>
      <c r="G166" s="193">
        <v>22440622.07</v>
      </c>
      <c r="H166" s="193">
        <v>3330</v>
      </c>
      <c r="I166" s="232"/>
      <c r="J166" s="193">
        <v>1925</v>
      </c>
      <c r="K166" s="177">
        <v>1283</v>
      </c>
      <c r="L166" s="208">
        <v>122</v>
      </c>
    </row>
    <row r="167" spans="1:12" ht="10.5" customHeight="1">
      <c r="A167" s="174"/>
      <c r="B167" s="177"/>
      <c r="C167" s="193"/>
      <c r="D167" s="193"/>
      <c r="E167" s="231"/>
      <c r="F167" s="193"/>
      <c r="G167" s="193"/>
      <c r="H167" s="193"/>
      <c r="I167" s="232"/>
      <c r="J167" s="193"/>
      <c r="K167" s="177"/>
      <c r="L167" s="208"/>
    </row>
    <row r="168" spans="1:12" ht="12.75" customHeight="1">
      <c r="A168" s="174" t="s">
        <v>815</v>
      </c>
      <c r="B168" s="177">
        <v>117213</v>
      </c>
      <c r="C168" s="193">
        <v>106735059.55999999</v>
      </c>
      <c r="D168" s="193"/>
      <c r="E168" s="231">
        <v>34586</v>
      </c>
      <c r="F168" s="193">
        <v>20257</v>
      </c>
      <c r="G168" s="193">
        <v>478622947.84999996</v>
      </c>
      <c r="H168" s="193">
        <v>54843</v>
      </c>
      <c r="I168" s="232"/>
      <c r="J168" s="193">
        <v>34004</v>
      </c>
      <c r="K168" s="177">
        <v>17910</v>
      </c>
      <c r="L168" s="208">
        <v>2929</v>
      </c>
    </row>
    <row r="169" spans="1:12" ht="12.75" customHeight="1">
      <c r="A169" s="174" t="s">
        <v>816</v>
      </c>
      <c r="B169" s="177">
        <v>31320</v>
      </c>
      <c r="C169" s="193">
        <v>28513642.94999999</v>
      </c>
      <c r="D169" s="193"/>
      <c r="E169" s="231">
        <v>10413</v>
      </c>
      <c r="F169" s="193">
        <v>4248</v>
      </c>
      <c r="G169" s="193">
        <v>108850189.74000002</v>
      </c>
      <c r="H169" s="193">
        <v>14661</v>
      </c>
      <c r="I169" s="232"/>
      <c r="J169" s="193">
        <v>9851</v>
      </c>
      <c r="K169" s="177">
        <v>4521</v>
      </c>
      <c r="L169" s="208">
        <v>289</v>
      </c>
    </row>
    <row r="170" spans="1:12" ht="12.75" customHeight="1">
      <c r="A170" s="174" t="s">
        <v>817</v>
      </c>
      <c r="B170" s="177">
        <v>21460</v>
      </c>
      <c r="C170" s="193">
        <v>19593375.48</v>
      </c>
      <c r="D170" s="193"/>
      <c r="E170" s="231">
        <v>7111</v>
      </c>
      <c r="F170" s="193">
        <v>2608</v>
      </c>
      <c r="G170" s="193">
        <v>63235409.220000006</v>
      </c>
      <c r="H170" s="193">
        <v>9719</v>
      </c>
      <c r="I170" s="232"/>
      <c r="J170" s="193">
        <v>6532</v>
      </c>
      <c r="K170" s="177">
        <v>2890</v>
      </c>
      <c r="L170" s="208">
        <v>297</v>
      </c>
    </row>
    <row r="171" spans="1:12" ht="12.75" customHeight="1">
      <c r="A171" s="168" t="s">
        <v>818</v>
      </c>
      <c r="B171" s="193">
        <v>5212</v>
      </c>
      <c r="C171" s="193">
        <v>4653322.12</v>
      </c>
      <c r="D171" s="193"/>
      <c r="E171" s="231">
        <v>1563</v>
      </c>
      <c r="F171" s="193">
        <v>856</v>
      </c>
      <c r="G171" s="193">
        <v>23253540.47</v>
      </c>
      <c r="H171" s="193">
        <v>2419</v>
      </c>
      <c r="I171" s="232"/>
      <c r="J171" s="193">
        <v>1479</v>
      </c>
      <c r="K171" s="193">
        <v>879</v>
      </c>
      <c r="L171" s="209">
        <v>61</v>
      </c>
    </row>
    <row r="172" spans="1:13" ht="12.75" customHeight="1">
      <c r="A172" s="168" t="s">
        <v>819</v>
      </c>
      <c r="B172" s="193">
        <v>62828</v>
      </c>
      <c r="C172" s="193">
        <v>57093047.78999998</v>
      </c>
      <c r="D172" s="230"/>
      <c r="E172" s="231">
        <v>20648</v>
      </c>
      <c r="F172" s="193">
        <v>8525</v>
      </c>
      <c r="G172" s="193">
        <v>240252532.05</v>
      </c>
      <c r="H172" s="193">
        <v>29173</v>
      </c>
      <c r="I172" s="232"/>
      <c r="J172" s="193">
        <v>18521</v>
      </c>
      <c r="K172" s="193">
        <v>9886</v>
      </c>
      <c r="L172" s="209">
        <v>766</v>
      </c>
      <c r="M172" s="211"/>
    </row>
    <row r="173" spans="1:13" ht="17.25">
      <c r="A173" s="179" t="s">
        <v>935</v>
      </c>
      <c r="B173" s="209"/>
      <c r="C173" s="209"/>
      <c r="D173" s="209"/>
      <c r="E173" s="209"/>
      <c r="F173" s="209"/>
      <c r="G173" s="209"/>
      <c r="H173" s="209"/>
      <c r="I173" s="209"/>
      <c r="J173" s="209"/>
      <c r="K173" s="209"/>
      <c r="L173" s="209"/>
      <c r="M173" s="211"/>
    </row>
    <row r="174" spans="1:12" ht="15">
      <c r="A174" s="210" t="s">
        <v>931</v>
      </c>
      <c r="B174" s="209"/>
      <c r="C174" s="209"/>
      <c r="D174" s="209"/>
      <c r="E174" s="209"/>
      <c r="F174" s="209"/>
      <c r="G174" s="209"/>
      <c r="H174" s="209"/>
      <c r="I174" s="209"/>
      <c r="J174" s="209"/>
      <c r="K174" s="209"/>
      <c r="L174" s="209"/>
    </row>
    <row r="175" spans="1:12" ht="15">
      <c r="A175" s="210" t="s">
        <v>632</v>
      </c>
      <c r="B175" s="209"/>
      <c r="C175" s="209"/>
      <c r="D175" s="209"/>
      <c r="E175" s="209"/>
      <c r="F175" s="209"/>
      <c r="G175" s="209"/>
      <c r="H175" s="209"/>
      <c r="I175" s="209"/>
      <c r="J175" s="209"/>
      <c r="K175" s="209"/>
      <c r="L175" s="209"/>
    </row>
    <row r="176" spans="1:12" ht="12.75" customHeight="1" thickBot="1">
      <c r="A176" s="211"/>
      <c r="B176" s="209"/>
      <c r="C176" s="209"/>
      <c r="D176" s="209"/>
      <c r="E176" s="209"/>
      <c r="F176" s="209"/>
      <c r="G176" s="209"/>
      <c r="H176" s="209"/>
      <c r="I176" s="209"/>
      <c r="J176" s="209"/>
      <c r="K176" s="209"/>
      <c r="L176" s="209"/>
    </row>
    <row r="177" spans="1:13" ht="15">
      <c r="A177" s="212"/>
      <c r="B177" s="912" t="s">
        <v>638</v>
      </c>
      <c r="C177" s="912"/>
      <c r="D177" s="213"/>
      <c r="E177" s="913" t="s">
        <v>639</v>
      </c>
      <c r="F177" s="914"/>
      <c r="G177" s="914"/>
      <c r="H177" s="914"/>
      <c r="I177" s="215"/>
      <c r="J177" s="216"/>
      <c r="K177" s="217" t="s">
        <v>932</v>
      </c>
      <c r="L177" s="218"/>
      <c r="M177" s="211"/>
    </row>
    <row r="178" spans="1:12" ht="12.75" customHeight="1">
      <c r="A178" s="233"/>
      <c r="B178" s="234"/>
      <c r="C178" s="234"/>
      <c r="D178" s="234"/>
      <c r="E178" s="235"/>
      <c r="F178" s="234"/>
      <c r="G178" s="234"/>
      <c r="H178" s="236" t="s">
        <v>619</v>
      </c>
      <c r="I178" s="237"/>
      <c r="J178" s="236"/>
      <c r="K178" s="236" t="s">
        <v>660</v>
      </c>
      <c r="L178" s="233" t="s">
        <v>660</v>
      </c>
    </row>
    <row r="179" spans="1:12" ht="12.75" customHeight="1">
      <c r="A179" s="167" t="s">
        <v>801</v>
      </c>
      <c r="B179" s="225" t="s">
        <v>933</v>
      </c>
      <c r="C179" s="225" t="s">
        <v>628</v>
      </c>
      <c r="D179" s="225"/>
      <c r="E179" s="226" t="s">
        <v>634</v>
      </c>
      <c r="F179" s="225" t="s">
        <v>633</v>
      </c>
      <c r="G179" s="167" t="s">
        <v>628</v>
      </c>
      <c r="H179" s="225" t="s">
        <v>665</v>
      </c>
      <c r="I179" s="227"/>
      <c r="J179" s="225" t="s">
        <v>934</v>
      </c>
      <c r="K179" s="225" t="s">
        <v>662</v>
      </c>
      <c r="L179" s="167" t="s">
        <v>663</v>
      </c>
    </row>
    <row r="180" spans="1:12" ht="10.5" customHeight="1">
      <c r="A180" s="168"/>
      <c r="B180" s="209"/>
      <c r="C180" s="209"/>
      <c r="D180" s="209"/>
      <c r="E180" s="228"/>
      <c r="F180" s="209"/>
      <c r="G180" s="209"/>
      <c r="H180" s="209"/>
      <c r="I180" s="229"/>
      <c r="J180" s="209"/>
      <c r="K180" s="209"/>
      <c r="L180" s="208"/>
    </row>
    <row r="181" spans="1:12" ht="12.75" customHeight="1">
      <c r="A181" s="174" t="s">
        <v>909</v>
      </c>
      <c r="B181" s="177">
        <v>38237</v>
      </c>
      <c r="C181" s="230">
        <v>35033512.510000005</v>
      </c>
      <c r="D181" s="193"/>
      <c r="E181" s="231">
        <v>8717</v>
      </c>
      <c r="F181" s="193">
        <v>7930</v>
      </c>
      <c r="G181" s="230">
        <v>198488920.96</v>
      </c>
      <c r="H181" s="193">
        <v>16647</v>
      </c>
      <c r="I181" s="232"/>
      <c r="J181" s="193">
        <v>10085</v>
      </c>
      <c r="K181" s="177">
        <v>6030</v>
      </c>
      <c r="L181" s="208">
        <v>532</v>
      </c>
    </row>
    <row r="182" spans="1:12" ht="12.75" customHeight="1">
      <c r="A182" s="174" t="s">
        <v>910</v>
      </c>
      <c r="B182" s="177">
        <v>13390</v>
      </c>
      <c r="C182" s="193">
        <v>12274450.97</v>
      </c>
      <c r="D182" s="193"/>
      <c r="E182" s="231">
        <v>3032</v>
      </c>
      <c r="F182" s="193">
        <v>2913</v>
      </c>
      <c r="G182" s="193">
        <v>69939949.91999999</v>
      </c>
      <c r="H182" s="193">
        <v>5945</v>
      </c>
      <c r="I182" s="232"/>
      <c r="J182" s="193">
        <v>3603</v>
      </c>
      <c r="K182" s="177">
        <v>2113</v>
      </c>
      <c r="L182" s="208">
        <v>229</v>
      </c>
    </row>
    <row r="183" spans="1:12" ht="12.75" customHeight="1">
      <c r="A183" s="174" t="s">
        <v>911</v>
      </c>
      <c r="B183" s="177">
        <v>15023</v>
      </c>
      <c r="C183" s="193">
        <v>13731287.68</v>
      </c>
      <c r="D183" s="193"/>
      <c r="E183" s="231">
        <v>5220</v>
      </c>
      <c r="F183" s="193">
        <v>1574</v>
      </c>
      <c r="G183" s="193">
        <v>48931626.12</v>
      </c>
      <c r="H183" s="193">
        <v>6794</v>
      </c>
      <c r="I183" s="232"/>
      <c r="J183" s="193">
        <v>4417</v>
      </c>
      <c r="K183" s="177">
        <v>2083</v>
      </c>
      <c r="L183" s="208">
        <v>294</v>
      </c>
    </row>
    <row r="184" spans="1:12" ht="12.75" customHeight="1">
      <c r="A184" s="174" t="s">
        <v>912</v>
      </c>
      <c r="B184" s="177">
        <v>158874</v>
      </c>
      <c r="C184" s="193">
        <v>144860762.43999997</v>
      </c>
      <c r="D184" s="193"/>
      <c r="E184" s="231">
        <v>49141</v>
      </c>
      <c r="F184" s="193">
        <v>25126</v>
      </c>
      <c r="G184" s="193">
        <v>631983637.54</v>
      </c>
      <c r="H184" s="193">
        <v>74267</v>
      </c>
      <c r="I184" s="232"/>
      <c r="J184" s="193">
        <v>47476</v>
      </c>
      <c r="K184" s="177">
        <v>22884</v>
      </c>
      <c r="L184" s="208">
        <v>3907</v>
      </c>
    </row>
    <row r="185" spans="1:12" ht="12.75" customHeight="1">
      <c r="A185" s="174" t="s">
        <v>913</v>
      </c>
      <c r="B185" s="177">
        <v>179465</v>
      </c>
      <c r="C185" s="193">
        <v>163701230.29999995</v>
      </c>
      <c r="D185" s="193"/>
      <c r="E185" s="231">
        <v>59658</v>
      </c>
      <c r="F185" s="193">
        <v>27402</v>
      </c>
      <c r="G185" s="193">
        <v>912584197.7799999</v>
      </c>
      <c r="H185" s="193">
        <v>87060</v>
      </c>
      <c r="I185" s="232"/>
      <c r="J185" s="193">
        <v>59777</v>
      </c>
      <c r="K185" s="177">
        <v>22536</v>
      </c>
      <c r="L185" s="208">
        <v>4747</v>
      </c>
    </row>
    <row r="186" spans="1:12" ht="10.5" customHeight="1">
      <c r="A186" s="174"/>
      <c r="B186" s="177"/>
      <c r="C186" s="193"/>
      <c r="D186" s="193"/>
      <c r="E186" s="231"/>
      <c r="F186" s="193"/>
      <c r="G186" s="193"/>
      <c r="H186" s="193"/>
      <c r="I186" s="232"/>
      <c r="J186" s="193"/>
      <c r="K186" s="177"/>
      <c r="L186" s="208"/>
    </row>
    <row r="187" spans="1:12" ht="12.75" customHeight="1">
      <c r="A187" s="174" t="s">
        <v>914</v>
      </c>
      <c r="B187" s="177">
        <v>4320</v>
      </c>
      <c r="C187" s="193">
        <v>3945404.62</v>
      </c>
      <c r="D187" s="193"/>
      <c r="E187" s="231">
        <v>1689</v>
      </c>
      <c r="F187" s="193">
        <v>295</v>
      </c>
      <c r="G187" s="193">
        <v>11153404.649999999</v>
      </c>
      <c r="H187" s="193">
        <v>1984</v>
      </c>
      <c r="I187" s="232"/>
      <c r="J187" s="193">
        <v>1124</v>
      </c>
      <c r="K187" s="177">
        <v>799</v>
      </c>
      <c r="L187" s="208">
        <v>61</v>
      </c>
    </row>
    <row r="188" spans="1:12" ht="12.75" customHeight="1">
      <c r="A188" s="174" t="s">
        <v>915</v>
      </c>
      <c r="B188" s="177">
        <v>29525</v>
      </c>
      <c r="C188" s="193">
        <v>27044052.410000008</v>
      </c>
      <c r="D188" s="193"/>
      <c r="E188" s="231">
        <v>10603</v>
      </c>
      <c r="F188" s="193">
        <v>3814</v>
      </c>
      <c r="G188" s="193">
        <v>108871554.30000001</v>
      </c>
      <c r="H188" s="193">
        <v>14417</v>
      </c>
      <c r="I188" s="232"/>
      <c r="J188" s="193">
        <v>11198</v>
      </c>
      <c r="K188" s="177">
        <v>2688</v>
      </c>
      <c r="L188" s="208">
        <v>531</v>
      </c>
    </row>
    <row r="189" spans="1:12" ht="12.75" customHeight="1">
      <c r="A189" s="174" t="s">
        <v>916</v>
      </c>
      <c r="B189" s="177">
        <v>13216</v>
      </c>
      <c r="C189" s="193">
        <v>12012256.52</v>
      </c>
      <c r="D189" s="193"/>
      <c r="E189" s="231">
        <v>2724</v>
      </c>
      <c r="F189" s="193">
        <v>2646</v>
      </c>
      <c r="G189" s="193">
        <v>65238013.96999999</v>
      </c>
      <c r="H189" s="193">
        <v>5370</v>
      </c>
      <c r="I189" s="232"/>
      <c r="J189" s="193">
        <v>2405</v>
      </c>
      <c r="K189" s="177">
        <v>2802</v>
      </c>
      <c r="L189" s="208">
        <v>163</v>
      </c>
    </row>
    <row r="190" spans="1:12" ht="12.75" customHeight="1">
      <c r="A190" s="174" t="s">
        <v>917</v>
      </c>
      <c r="B190" s="177">
        <v>86671</v>
      </c>
      <c r="C190" s="193">
        <v>79206413.42000002</v>
      </c>
      <c r="D190" s="193"/>
      <c r="E190" s="231">
        <v>25814</v>
      </c>
      <c r="F190" s="193">
        <v>14673</v>
      </c>
      <c r="G190" s="193">
        <v>336183216.36</v>
      </c>
      <c r="H190" s="193">
        <v>40487</v>
      </c>
      <c r="I190" s="232"/>
      <c r="J190" s="193">
        <v>27206</v>
      </c>
      <c r="K190" s="177">
        <v>11407</v>
      </c>
      <c r="L190" s="208">
        <v>1874</v>
      </c>
    </row>
    <row r="191" spans="1:12" ht="12.75" customHeight="1">
      <c r="A191" s="174" t="s">
        <v>918</v>
      </c>
      <c r="B191" s="177">
        <v>10137</v>
      </c>
      <c r="C191" s="193">
        <v>9223135.15</v>
      </c>
      <c r="D191" s="193"/>
      <c r="E191" s="231">
        <v>3581</v>
      </c>
      <c r="F191" s="193">
        <v>1287</v>
      </c>
      <c r="G191" s="193">
        <v>41194549.190000005</v>
      </c>
      <c r="H191" s="193">
        <v>4868</v>
      </c>
      <c r="I191" s="232"/>
      <c r="J191" s="193">
        <v>2952</v>
      </c>
      <c r="K191" s="177">
        <v>1799</v>
      </c>
      <c r="L191" s="208">
        <v>117</v>
      </c>
    </row>
    <row r="192" spans="1:12" ht="10.5" customHeight="1">
      <c r="A192" s="174"/>
      <c r="B192" s="177"/>
      <c r="C192" s="193"/>
      <c r="D192" s="193"/>
      <c r="E192" s="231"/>
      <c r="F192" s="193"/>
      <c r="G192" s="193"/>
      <c r="H192" s="193"/>
      <c r="I192" s="232"/>
      <c r="J192" s="193"/>
      <c r="K192" s="177"/>
      <c r="L192" s="208"/>
    </row>
    <row r="193" spans="1:12" ht="12.75" customHeight="1">
      <c r="A193" s="174" t="s">
        <v>780</v>
      </c>
      <c r="B193" s="177">
        <v>172926</v>
      </c>
      <c r="C193" s="193">
        <v>157973448.39</v>
      </c>
      <c r="D193" s="193"/>
      <c r="E193" s="231">
        <v>57066</v>
      </c>
      <c r="F193" s="193">
        <v>31428</v>
      </c>
      <c r="G193" s="193">
        <v>1871829856.31</v>
      </c>
      <c r="H193" s="193">
        <v>88494</v>
      </c>
      <c r="I193" s="232"/>
      <c r="J193" s="193">
        <v>65967</v>
      </c>
      <c r="K193" s="177">
        <v>19599</v>
      </c>
      <c r="L193" s="208">
        <v>2928</v>
      </c>
    </row>
    <row r="194" spans="1:12" ht="12.75" customHeight="1">
      <c r="A194" s="174" t="s">
        <v>919</v>
      </c>
      <c r="B194" s="177">
        <v>91392</v>
      </c>
      <c r="C194" s="193">
        <v>83379911.01999998</v>
      </c>
      <c r="D194" s="193"/>
      <c r="E194" s="231">
        <v>30931</v>
      </c>
      <c r="F194" s="193">
        <v>12882</v>
      </c>
      <c r="G194" s="193">
        <v>339675505.21</v>
      </c>
      <c r="H194" s="193">
        <v>43813</v>
      </c>
      <c r="I194" s="232"/>
      <c r="J194" s="193">
        <v>29550</v>
      </c>
      <c r="K194" s="177">
        <v>12993</v>
      </c>
      <c r="L194" s="208">
        <v>1270</v>
      </c>
    </row>
    <row r="195" spans="1:12" ht="12.75" customHeight="1">
      <c r="A195" s="174" t="s">
        <v>920</v>
      </c>
      <c r="B195" s="177">
        <v>25319</v>
      </c>
      <c r="C195" s="193">
        <v>23012772.37</v>
      </c>
      <c r="D195" s="193"/>
      <c r="E195" s="231">
        <v>7230</v>
      </c>
      <c r="F195" s="193">
        <v>4093</v>
      </c>
      <c r="G195" s="193">
        <v>110980096.09</v>
      </c>
      <c r="H195" s="193">
        <v>11323</v>
      </c>
      <c r="I195" s="232"/>
      <c r="J195" s="193">
        <v>6377</v>
      </c>
      <c r="K195" s="177">
        <v>4686</v>
      </c>
      <c r="L195" s="208">
        <v>260</v>
      </c>
    </row>
    <row r="196" spans="1:12" ht="12.75" customHeight="1">
      <c r="A196" s="174" t="s">
        <v>921</v>
      </c>
      <c r="B196" s="177">
        <v>21736</v>
      </c>
      <c r="C196" s="193">
        <v>19756900.520000003</v>
      </c>
      <c r="D196" s="193"/>
      <c r="E196" s="231">
        <v>7036</v>
      </c>
      <c r="F196" s="193">
        <v>3133</v>
      </c>
      <c r="G196" s="193">
        <v>78618426.66</v>
      </c>
      <c r="H196" s="193">
        <v>10169</v>
      </c>
      <c r="I196" s="232"/>
      <c r="J196" s="193">
        <v>6143</v>
      </c>
      <c r="K196" s="177">
        <v>3819</v>
      </c>
      <c r="L196" s="208">
        <v>207</v>
      </c>
    </row>
    <row r="197" spans="1:12" ht="12.75" customHeight="1">
      <c r="A197" s="174" t="s">
        <v>922</v>
      </c>
      <c r="B197" s="177">
        <v>78683</v>
      </c>
      <c r="C197" s="193">
        <v>71888308.85000001</v>
      </c>
      <c r="D197" s="193"/>
      <c r="E197" s="231">
        <v>18540</v>
      </c>
      <c r="F197" s="193">
        <v>15725</v>
      </c>
      <c r="G197" s="193">
        <v>396462173.81</v>
      </c>
      <c r="H197" s="193">
        <v>34265</v>
      </c>
      <c r="I197" s="232"/>
      <c r="J197" s="193">
        <v>18522</v>
      </c>
      <c r="K197" s="177">
        <v>13722</v>
      </c>
      <c r="L197" s="208">
        <v>2021</v>
      </c>
    </row>
    <row r="198" spans="1:12" ht="10.5" customHeight="1">
      <c r="A198" s="174"/>
      <c r="B198" s="177"/>
      <c r="C198" s="193"/>
      <c r="D198" s="193"/>
      <c r="E198" s="231"/>
      <c r="F198" s="193"/>
      <c r="G198" s="193"/>
      <c r="H198" s="193"/>
      <c r="I198" s="232"/>
      <c r="J198" s="193"/>
      <c r="K198" s="177"/>
      <c r="L198" s="208"/>
    </row>
    <row r="199" spans="1:12" ht="12.75" customHeight="1">
      <c r="A199" s="174" t="s">
        <v>923</v>
      </c>
      <c r="B199" s="177">
        <v>399005</v>
      </c>
      <c r="C199" s="193">
        <v>362974360.3899999</v>
      </c>
      <c r="D199" s="193"/>
      <c r="E199" s="231">
        <v>103089</v>
      </c>
      <c r="F199" s="193">
        <v>82136</v>
      </c>
      <c r="G199" s="193">
        <v>2485903618.0199995</v>
      </c>
      <c r="H199" s="193">
        <v>185225</v>
      </c>
      <c r="I199" s="232"/>
      <c r="J199" s="193">
        <v>105225</v>
      </c>
      <c r="K199" s="177">
        <v>68899</v>
      </c>
      <c r="L199" s="208">
        <v>11101</v>
      </c>
    </row>
    <row r="200" spans="1:12" ht="12.75" customHeight="1">
      <c r="A200" s="174" t="s">
        <v>924</v>
      </c>
      <c r="B200" s="177">
        <v>21245</v>
      </c>
      <c r="C200" s="193">
        <v>19364915.11999999</v>
      </c>
      <c r="D200" s="193"/>
      <c r="E200" s="231">
        <v>6783</v>
      </c>
      <c r="F200" s="193">
        <v>2664</v>
      </c>
      <c r="G200" s="193">
        <v>67437054.63</v>
      </c>
      <c r="H200" s="193">
        <v>9447</v>
      </c>
      <c r="I200" s="232"/>
      <c r="J200" s="193">
        <v>5667</v>
      </c>
      <c r="K200" s="177">
        <v>3518</v>
      </c>
      <c r="L200" s="208">
        <v>262</v>
      </c>
    </row>
    <row r="201" spans="1:12" ht="12.75" customHeight="1">
      <c r="A201" s="168" t="s">
        <v>925</v>
      </c>
      <c r="B201" s="193">
        <v>13251</v>
      </c>
      <c r="C201" s="193">
        <v>11878844.249999998</v>
      </c>
      <c r="D201" s="193"/>
      <c r="E201" s="231">
        <v>3911</v>
      </c>
      <c r="F201" s="193">
        <v>2451</v>
      </c>
      <c r="G201" s="193">
        <v>93030719.7</v>
      </c>
      <c r="H201" s="193">
        <v>6362</v>
      </c>
      <c r="I201" s="232"/>
      <c r="J201" s="193">
        <v>3820</v>
      </c>
      <c r="K201" s="193">
        <v>2266</v>
      </c>
      <c r="L201" s="209">
        <v>276</v>
      </c>
    </row>
    <row r="202" spans="1:13" ht="12.75" customHeight="1">
      <c r="A202" s="168" t="s">
        <v>926</v>
      </c>
      <c r="B202" s="193">
        <v>26384</v>
      </c>
      <c r="C202" s="193">
        <v>23945619.409999996</v>
      </c>
      <c r="D202" s="193"/>
      <c r="E202" s="231">
        <v>8339</v>
      </c>
      <c r="F202" s="193">
        <v>3934</v>
      </c>
      <c r="G202" s="193">
        <v>111733720.92</v>
      </c>
      <c r="H202" s="193">
        <v>12273</v>
      </c>
      <c r="I202" s="232"/>
      <c r="J202" s="193">
        <v>7912</v>
      </c>
      <c r="K202" s="193">
        <v>4014</v>
      </c>
      <c r="L202" s="209">
        <v>347</v>
      </c>
      <c r="M202" s="211"/>
    </row>
    <row r="203" spans="1:13" ht="10.5" customHeight="1">
      <c r="A203" s="249"/>
      <c r="B203" s="250"/>
      <c r="C203" s="250"/>
      <c r="D203" s="251"/>
      <c r="E203" s="252"/>
      <c r="F203" s="250"/>
      <c r="G203" s="250"/>
      <c r="H203" s="250"/>
      <c r="I203" s="251"/>
      <c r="J203" s="250"/>
      <c r="K203" s="250"/>
      <c r="L203" s="253"/>
      <c r="M203" s="211"/>
    </row>
    <row r="204" spans="1:12" ht="15" customHeight="1">
      <c r="A204" s="194" t="s">
        <v>927</v>
      </c>
      <c r="B204" s="243">
        <v>2225461</v>
      </c>
      <c r="C204" s="195">
        <v>2026800713.1299999</v>
      </c>
      <c r="D204" s="195"/>
      <c r="E204" s="244">
        <v>651553</v>
      </c>
      <c r="F204" s="243">
        <v>401269</v>
      </c>
      <c r="G204" s="195">
        <v>12242569584.009995</v>
      </c>
      <c r="H204" s="243">
        <v>1052822</v>
      </c>
      <c r="I204" s="245"/>
      <c r="J204" s="243">
        <v>662889</v>
      </c>
      <c r="K204" s="243">
        <v>339447</v>
      </c>
      <c r="L204" s="243">
        <v>50486</v>
      </c>
    </row>
    <row r="205" spans="1:12" ht="15" customHeight="1">
      <c r="A205" s="194" t="s">
        <v>800</v>
      </c>
      <c r="B205" s="243">
        <v>5452100</v>
      </c>
      <c r="C205" s="195">
        <v>4966750031.130003</v>
      </c>
      <c r="D205" s="195"/>
      <c r="E205" s="244">
        <v>1319192</v>
      </c>
      <c r="F205" s="243">
        <v>1073411</v>
      </c>
      <c r="G205" s="195">
        <v>30108971786.769997</v>
      </c>
      <c r="H205" s="243">
        <v>2392603</v>
      </c>
      <c r="I205" s="245"/>
      <c r="J205" s="243">
        <v>1270291</v>
      </c>
      <c r="K205" s="243">
        <v>1044325</v>
      </c>
      <c r="L205" s="243">
        <v>77987</v>
      </c>
    </row>
    <row r="206" spans="1:12" ht="15" customHeight="1">
      <c r="A206" s="194" t="s">
        <v>951</v>
      </c>
      <c r="B206" s="243">
        <v>298437</v>
      </c>
      <c r="C206" s="254">
        <v>213607326.89999998</v>
      </c>
      <c r="D206" s="255"/>
      <c r="E206" s="244">
        <v>77960</v>
      </c>
      <c r="F206" s="243">
        <v>63245</v>
      </c>
      <c r="G206" s="195">
        <v>10768655015.44</v>
      </c>
      <c r="H206" s="256">
        <v>141205</v>
      </c>
      <c r="I206" s="245"/>
      <c r="J206" s="243">
        <v>72429</v>
      </c>
      <c r="K206" s="243">
        <v>46727</v>
      </c>
      <c r="L206" s="257">
        <v>22049</v>
      </c>
    </row>
    <row r="207" spans="1:12" ht="12.75" customHeight="1">
      <c r="A207" s="197"/>
      <c r="B207" s="258"/>
      <c r="C207" s="195"/>
      <c r="D207" s="259"/>
      <c r="E207" s="260"/>
      <c r="F207" s="258"/>
      <c r="G207" s="261"/>
      <c r="H207" s="243"/>
      <c r="I207" s="262"/>
      <c r="J207" s="258"/>
      <c r="K207" s="258"/>
      <c r="L207" s="209"/>
    </row>
    <row r="208" spans="1:12" ht="15" customHeight="1">
      <c r="A208" s="194" t="s">
        <v>928</v>
      </c>
      <c r="B208" s="243">
        <v>7975998</v>
      </c>
      <c r="C208" s="195">
        <v>7207158071.160003</v>
      </c>
      <c r="D208" s="195"/>
      <c r="E208" s="244">
        <v>2048705</v>
      </c>
      <c r="F208" s="243">
        <v>1537925</v>
      </c>
      <c r="G208" s="195">
        <v>53120196386.21999</v>
      </c>
      <c r="H208" s="243">
        <v>3586630</v>
      </c>
      <c r="I208" s="245"/>
      <c r="J208" s="243">
        <v>2005609</v>
      </c>
      <c r="K208" s="243">
        <v>1430499</v>
      </c>
      <c r="L208" s="243">
        <v>150522</v>
      </c>
    </row>
    <row r="209" spans="1:12" ht="12.75" customHeight="1">
      <c r="A209" s="199"/>
      <c r="B209" s="209"/>
      <c r="C209" s="199"/>
      <c r="D209" s="199"/>
      <c r="E209" s="209"/>
      <c r="F209" s="209"/>
      <c r="G209" s="199"/>
      <c r="H209" s="209"/>
      <c r="I209" s="209"/>
      <c r="J209" s="209"/>
      <c r="K209" s="209"/>
      <c r="L209" s="199"/>
    </row>
    <row r="210" spans="1:12" ht="12.75" customHeight="1">
      <c r="A210" s="164" t="s">
        <v>595</v>
      </c>
      <c r="B210" s="208"/>
      <c r="C210" s="208"/>
      <c r="D210" s="208"/>
      <c r="E210" s="164"/>
      <c r="F210" s="164"/>
      <c r="G210" s="164"/>
      <c r="H210" s="164"/>
      <c r="I210" s="164"/>
      <c r="J210" s="164"/>
      <c r="K210" s="164"/>
      <c r="L210" s="164"/>
    </row>
    <row r="211" spans="1:12" ht="14.25" customHeight="1">
      <c r="A211" s="157" t="s">
        <v>936</v>
      </c>
      <c r="B211" s="263"/>
      <c r="C211" s="263"/>
      <c r="D211" s="263"/>
      <c r="E211" s="263"/>
      <c r="F211" s="263"/>
      <c r="G211" s="263"/>
      <c r="H211" s="263"/>
      <c r="I211" s="263"/>
      <c r="J211" s="263"/>
      <c r="K211" s="263"/>
      <c r="L211" s="263"/>
    </row>
  </sheetData>
  <sheetProtection/>
  <mergeCells count="12">
    <mergeCell ref="B5:C5"/>
    <mergeCell ref="E5:H5"/>
    <mergeCell ref="B91:C91"/>
    <mergeCell ref="E91:H91"/>
    <mergeCell ref="B48:C48"/>
    <mergeCell ref="E48:H48"/>
    <mergeCell ref="B146:C146"/>
    <mergeCell ref="E146:H146"/>
    <mergeCell ref="B134:C134"/>
    <mergeCell ref="E134:H134"/>
    <mergeCell ref="B177:C177"/>
    <mergeCell ref="E177:H177"/>
  </mergeCells>
  <printOptions horizontalCentered="1"/>
  <pageMargins left="0.5" right="0.5" top="0.5" bottom="1" header="0.5" footer="0.5"/>
  <pageSetup firstPageNumber="12" useFirstPageNumber="1" horizontalDpi="600" verticalDpi="600" orientation="landscape" scale="84" r:id="rId1"/>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dimension ref="A1:H207"/>
  <sheetViews>
    <sheetView showOutlineSymbols="0" zoomScale="75" zoomScaleNormal="75" zoomScalePageLayoutView="0" workbookViewId="0" topLeftCell="A1">
      <pane xSplit="1" topLeftCell="B1" activePane="topRight" state="frozen"/>
      <selection pane="topLeft" activeCell="A1" sqref="A1"/>
      <selection pane="topRight" activeCell="A1" sqref="A1"/>
    </sheetView>
  </sheetViews>
  <sheetFormatPr defaultColWidth="10.7109375" defaultRowHeight="12.75"/>
  <cols>
    <col min="1" max="1" width="18.28125" style="186" customWidth="1"/>
    <col min="2" max="2" width="19.140625" style="177" customWidth="1"/>
    <col min="3" max="3" width="18.28125" style="186" bestFit="1" customWidth="1"/>
    <col min="4" max="4" width="17.7109375" style="186" bestFit="1" customWidth="1"/>
    <col min="5" max="5" width="19.140625" style="186" bestFit="1" customWidth="1"/>
    <col min="6" max="6" width="20.00390625" style="186" customWidth="1"/>
    <col min="7" max="7" width="17.8515625" style="186" customWidth="1"/>
    <col min="8" max="16384" width="10.7109375" style="186" customWidth="1"/>
  </cols>
  <sheetData>
    <row r="1" spans="1:7" ht="17.25">
      <c r="A1" s="264" t="s">
        <v>937</v>
      </c>
      <c r="B1" s="208"/>
      <c r="C1" s="208"/>
      <c r="D1" s="208"/>
      <c r="E1" s="208"/>
      <c r="F1" s="208"/>
      <c r="G1" s="208"/>
    </row>
    <row r="2" spans="1:7" ht="15">
      <c r="A2" s="265" t="s">
        <v>938</v>
      </c>
      <c r="B2" s="208"/>
      <c r="C2" s="208"/>
      <c r="D2" s="208"/>
      <c r="E2" s="208"/>
      <c r="F2" s="208"/>
      <c r="G2" s="208"/>
    </row>
    <row r="3" spans="1:7" ht="15">
      <c r="A3" s="266" t="s">
        <v>632</v>
      </c>
      <c r="B3" s="208"/>
      <c r="C3" s="208"/>
      <c r="D3" s="208"/>
      <c r="E3" s="208"/>
      <c r="F3" s="208"/>
      <c r="G3" s="208"/>
    </row>
    <row r="4" spans="1:7" ht="12.75" customHeight="1" thickBot="1">
      <c r="A4" s="211"/>
      <c r="B4" s="209"/>
      <c r="C4" s="209"/>
      <c r="D4" s="209"/>
      <c r="E4" s="209"/>
      <c r="F4" s="209"/>
      <c r="G4" s="209"/>
    </row>
    <row r="5" spans="1:8" ht="15">
      <c r="A5" s="267"/>
      <c r="B5" s="267" t="s">
        <v>939</v>
      </c>
      <c r="C5" s="267" t="s">
        <v>940</v>
      </c>
      <c r="D5" s="267" t="s">
        <v>941</v>
      </c>
      <c r="E5" s="267" t="s">
        <v>941</v>
      </c>
      <c r="F5" s="267" t="s">
        <v>941</v>
      </c>
      <c r="G5" s="267" t="s">
        <v>942</v>
      </c>
      <c r="H5" s="211"/>
    </row>
    <row r="6" spans="1:7" ht="12.75" customHeight="1">
      <c r="A6" s="225" t="s">
        <v>692</v>
      </c>
      <c r="B6" s="225" t="s">
        <v>943</v>
      </c>
      <c r="C6" s="225" t="s">
        <v>944</v>
      </c>
      <c r="D6" s="225" t="s">
        <v>945</v>
      </c>
      <c r="E6" s="225" t="s">
        <v>946</v>
      </c>
      <c r="F6" s="225" t="s">
        <v>947</v>
      </c>
      <c r="G6" s="225" t="s">
        <v>948</v>
      </c>
    </row>
    <row r="7" spans="1:7" ht="10.5" customHeight="1">
      <c r="A7" s="209"/>
      <c r="B7" s="209"/>
      <c r="C7" s="209"/>
      <c r="D7" s="209"/>
      <c r="E7" s="209"/>
      <c r="F7" s="209"/>
      <c r="G7" s="209"/>
    </row>
    <row r="8" spans="1:7" ht="12.75" customHeight="1">
      <c r="A8" s="177" t="s">
        <v>704</v>
      </c>
      <c r="B8" s="171">
        <v>378933397.24000007</v>
      </c>
      <c r="C8" s="171">
        <v>29976243.920000006</v>
      </c>
      <c r="D8" s="171">
        <v>19653769.31</v>
      </c>
      <c r="E8" s="171">
        <v>101467130.45</v>
      </c>
      <c r="F8" s="171">
        <v>227836253.56</v>
      </c>
      <c r="G8" s="171">
        <v>18780968.310000006</v>
      </c>
    </row>
    <row r="9" spans="1:7" ht="12.75" customHeight="1">
      <c r="A9" s="177" t="s">
        <v>705</v>
      </c>
      <c r="B9" s="177">
        <v>2886001429.53</v>
      </c>
      <c r="C9" s="177">
        <v>91832590.07000001</v>
      </c>
      <c r="D9" s="177">
        <v>60763368.949999996</v>
      </c>
      <c r="E9" s="177">
        <v>338397254.46999997</v>
      </c>
      <c r="F9" s="177">
        <v>2395008216.0400004</v>
      </c>
      <c r="G9" s="177">
        <v>155718844.2</v>
      </c>
    </row>
    <row r="10" spans="1:7" ht="12.75" customHeight="1">
      <c r="A10" s="177" t="s">
        <v>706</v>
      </c>
      <c r="B10" s="177">
        <v>214951803.10000002</v>
      </c>
      <c r="C10" s="177">
        <v>14018964.01</v>
      </c>
      <c r="D10" s="177">
        <v>9288784.499999998</v>
      </c>
      <c r="E10" s="177">
        <v>51036421.89</v>
      </c>
      <c r="F10" s="177">
        <v>140607632.7</v>
      </c>
      <c r="G10" s="177">
        <v>10778446.54</v>
      </c>
    </row>
    <row r="11" spans="1:7" ht="12.75" customHeight="1">
      <c r="A11" s="177" t="s">
        <v>707</v>
      </c>
      <c r="B11" s="177">
        <v>176144843.1</v>
      </c>
      <c r="C11" s="177">
        <v>12046567.929999998</v>
      </c>
      <c r="D11" s="177">
        <v>7939984.52</v>
      </c>
      <c r="E11" s="177">
        <v>43092252.64000001</v>
      </c>
      <c r="F11" s="177">
        <v>113066038.00999999</v>
      </c>
      <c r="G11" s="177">
        <v>8820702.09</v>
      </c>
    </row>
    <row r="12" spans="1:7" ht="12.75" customHeight="1">
      <c r="A12" s="177" t="s">
        <v>708</v>
      </c>
      <c r="B12" s="177">
        <v>407431196.2699999</v>
      </c>
      <c r="C12" s="177">
        <v>28603418.41</v>
      </c>
      <c r="D12" s="177">
        <v>18971824.19</v>
      </c>
      <c r="E12" s="177">
        <v>102865637.45</v>
      </c>
      <c r="F12" s="177">
        <v>256990316.22000003</v>
      </c>
      <c r="G12" s="177">
        <v>20276066.599999998</v>
      </c>
    </row>
    <row r="13" spans="1:7" ht="10.5" customHeight="1">
      <c r="A13" s="177"/>
      <c r="C13" s="177"/>
      <c r="D13" s="177"/>
      <c r="E13" s="177"/>
      <c r="F13" s="177"/>
      <c r="G13" s="177"/>
    </row>
    <row r="14" spans="1:7" ht="12.75" customHeight="1">
      <c r="A14" s="177" t="s">
        <v>709</v>
      </c>
      <c r="B14" s="177">
        <v>187129077.09000003</v>
      </c>
      <c r="C14" s="177">
        <v>13212497.200000001</v>
      </c>
      <c r="D14" s="177">
        <v>8747045.700000001</v>
      </c>
      <c r="E14" s="177">
        <v>47462342.67</v>
      </c>
      <c r="F14" s="177">
        <v>117707191.52000003</v>
      </c>
      <c r="G14" s="177">
        <v>9295189.559999999</v>
      </c>
    </row>
    <row r="15" spans="1:7" ht="12.75" customHeight="1">
      <c r="A15" s="177" t="s">
        <v>710</v>
      </c>
      <c r="B15" s="177">
        <v>8832454095.53</v>
      </c>
      <c r="C15" s="177">
        <v>291981843.1499999</v>
      </c>
      <c r="D15" s="177">
        <v>192896721.10000002</v>
      </c>
      <c r="E15" s="177">
        <v>1092119215.7800002</v>
      </c>
      <c r="F15" s="177">
        <v>7255456315.499999</v>
      </c>
      <c r="G15" s="177">
        <v>478662550.84000003</v>
      </c>
    </row>
    <row r="16" spans="1:7" ht="12.75" customHeight="1">
      <c r="A16" s="177" t="s">
        <v>711</v>
      </c>
      <c r="B16" s="177">
        <v>1111065640.9899998</v>
      </c>
      <c r="C16" s="177">
        <v>70858913.92999999</v>
      </c>
      <c r="D16" s="177">
        <v>47006095.63</v>
      </c>
      <c r="E16" s="177">
        <v>260190823.34000003</v>
      </c>
      <c r="F16" s="177">
        <v>733009808.0900002</v>
      </c>
      <c r="G16" s="177">
        <v>55741595.91</v>
      </c>
    </row>
    <row r="17" spans="1:7" ht="12.75" customHeight="1">
      <c r="A17" s="177" t="s">
        <v>712</v>
      </c>
      <c r="B17" s="177">
        <v>72524166.18</v>
      </c>
      <c r="C17" s="177">
        <v>4794875.32</v>
      </c>
      <c r="D17" s="177">
        <v>3153665.63</v>
      </c>
      <c r="E17" s="177">
        <v>17047121.330000002</v>
      </c>
      <c r="F17" s="177">
        <v>47528503.9</v>
      </c>
      <c r="G17" s="177">
        <v>3650591.78</v>
      </c>
    </row>
    <row r="18" spans="1:7" ht="12.75" customHeight="1">
      <c r="A18" s="177" t="s">
        <v>713</v>
      </c>
      <c r="B18" s="177">
        <v>1231302097.1300004</v>
      </c>
      <c r="C18" s="177">
        <v>64200252.989999995</v>
      </c>
      <c r="D18" s="177">
        <v>42535792.66</v>
      </c>
      <c r="E18" s="177">
        <v>236412523.57</v>
      </c>
      <c r="F18" s="177">
        <v>888153527.9100001</v>
      </c>
      <c r="G18" s="177">
        <v>63349939.65999999</v>
      </c>
    </row>
    <row r="19" spans="1:7" ht="10.5" customHeight="1">
      <c r="A19" s="177"/>
      <c r="C19" s="177"/>
      <c r="D19" s="177"/>
      <c r="E19" s="177"/>
      <c r="F19" s="177"/>
      <c r="G19" s="177"/>
    </row>
    <row r="20" spans="1:7" ht="12.75" customHeight="1">
      <c r="A20" s="177" t="s">
        <v>714</v>
      </c>
      <c r="B20" s="177">
        <v>78914031.75</v>
      </c>
      <c r="C20" s="177">
        <v>5159074.9</v>
      </c>
      <c r="D20" s="177">
        <v>3426490.34</v>
      </c>
      <c r="E20" s="177">
        <v>18971609.95</v>
      </c>
      <c r="F20" s="177">
        <v>51356856.559999995</v>
      </c>
      <c r="G20" s="177">
        <v>3958113.48</v>
      </c>
    </row>
    <row r="21" spans="1:7" ht="12.75" customHeight="1">
      <c r="A21" s="177" t="s">
        <v>715</v>
      </c>
      <c r="B21" s="177">
        <v>613493295.12</v>
      </c>
      <c r="C21" s="177">
        <v>31026982.729999997</v>
      </c>
      <c r="D21" s="177">
        <v>20575441.45</v>
      </c>
      <c r="E21" s="177">
        <v>115510129.35000001</v>
      </c>
      <c r="F21" s="177">
        <v>446380741.59</v>
      </c>
      <c r="G21" s="177">
        <v>31616609.820000004</v>
      </c>
    </row>
    <row r="22" spans="1:7" ht="12.75" customHeight="1">
      <c r="A22" s="177" t="s">
        <v>716</v>
      </c>
      <c r="B22" s="177">
        <v>157725147.11</v>
      </c>
      <c r="C22" s="177">
        <v>13733441.1</v>
      </c>
      <c r="D22" s="177">
        <v>9011042.709999999</v>
      </c>
      <c r="E22" s="177">
        <v>46630628.010000005</v>
      </c>
      <c r="F22" s="177">
        <v>88350035.28999999</v>
      </c>
      <c r="G22" s="177">
        <v>7706682.140000001</v>
      </c>
    </row>
    <row r="23" spans="1:7" ht="12.75" customHeight="1">
      <c r="A23" s="177" t="s">
        <v>717</v>
      </c>
      <c r="B23" s="177">
        <v>268583540.01000005</v>
      </c>
      <c r="C23" s="177">
        <v>16140873.719999999</v>
      </c>
      <c r="D23" s="177">
        <v>10704101.249999998</v>
      </c>
      <c r="E23" s="177">
        <v>58867842.25</v>
      </c>
      <c r="F23" s="177">
        <v>182870722.79000002</v>
      </c>
      <c r="G23" s="177">
        <v>13728726.229999999</v>
      </c>
    </row>
    <row r="24" spans="1:7" ht="12.75" customHeight="1">
      <c r="A24" s="177" t="s">
        <v>718</v>
      </c>
      <c r="C24" s="177">
        <v>12145260.59</v>
      </c>
      <c r="D24" s="177">
        <v>8051824.710000001</v>
      </c>
      <c r="E24" s="177">
        <v>43489095.94</v>
      </c>
      <c r="F24" s="177">
        <v>97240408.74000001</v>
      </c>
      <c r="G24" s="177">
        <v>7984123.919999999</v>
      </c>
    </row>
    <row r="25" spans="1:7" ht="10.5" customHeight="1">
      <c r="A25" s="177"/>
      <c r="C25" s="177"/>
      <c r="D25" s="177"/>
      <c r="E25" s="177"/>
      <c r="F25" s="177"/>
      <c r="G25" s="177"/>
    </row>
    <row r="26" spans="1:7" ht="12.75" customHeight="1">
      <c r="A26" s="177" t="s">
        <v>719</v>
      </c>
      <c r="B26" s="177">
        <v>716687709.12</v>
      </c>
      <c r="C26" s="177">
        <v>48291602.660000004</v>
      </c>
      <c r="D26" s="177">
        <v>32053725.59</v>
      </c>
      <c r="E26" s="177">
        <v>174520651.92</v>
      </c>
      <c r="F26" s="177">
        <v>461821728.95</v>
      </c>
      <c r="G26" s="177">
        <v>35872153.019999996</v>
      </c>
    </row>
    <row r="27" spans="1:7" ht="12.75" customHeight="1">
      <c r="A27" s="177" t="s">
        <v>720</v>
      </c>
      <c r="B27" s="177">
        <v>415655953.28000003</v>
      </c>
      <c r="C27" s="177">
        <v>27483519.889999997</v>
      </c>
      <c r="D27" s="177">
        <v>18174388.24</v>
      </c>
      <c r="E27" s="177">
        <v>99006091.06000002</v>
      </c>
      <c r="F27" s="177">
        <v>270991954.09</v>
      </c>
      <c r="G27" s="177">
        <v>20939678.88</v>
      </c>
    </row>
    <row r="28" spans="1:7" ht="12.75" customHeight="1">
      <c r="A28" s="177" t="s">
        <v>721</v>
      </c>
      <c r="B28" s="177">
        <v>273588420.29</v>
      </c>
      <c r="C28" s="177">
        <v>22676505.27</v>
      </c>
      <c r="D28" s="177">
        <v>14955438.259999998</v>
      </c>
      <c r="E28" s="177">
        <v>80289437.18</v>
      </c>
      <c r="F28" s="177">
        <v>155667039.58</v>
      </c>
      <c r="G28" s="177">
        <v>13198256.490000002</v>
      </c>
    </row>
    <row r="29" spans="1:7" ht="12.75" customHeight="1">
      <c r="A29" s="177" t="s">
        <v>722</v>
      </c>
      <c r="B29" s="177">
        <v>119818033.16000001</v>
      </c>
      <c r="C29" s="177">
        <v>7573773.76</v>
      </c>
      <c r="D29" s="177">
        <v>5014035.69</v>
      </c>
      <c r="E29" s="177">
        <v>27165315.21</v>
      </c>
      <c r="F29" s="177">
        <v>80064908.49999999</v>
      </c>
      <c r="G29" s="177">
        <v>6088873.77</v>
      </c>
    </row>
    <row r="30" spans="1:7" ht="12.75" customHeight="1">
      <c r="A30" s="177" t="s">
        <v>723</v>
      </c>
      <c r="B30" s="177">
        <v>121936946.89999999</v>
      </c>
      <c r="C30" s="177">
        <v>9931386.84</v>
      </c>
      <c r="D30" s="177">
        <v>6530718.649999999</v>
      </c>
      <c r="E30" s="177">
        <v>34231050.96</v>
      </c>
      <c r="F30" s="177">
        <v>71243790.45</v>
      </c>
      <c r="G30" s="177">
        <v>5968933.390000001</v>
      </c>
    </row>
    <row r="31" spans="1:7" ht="10.5" customHeight="1">
      <c r="A31" s="177"/>
      <c r="C31" s="177"/>
      <c r="D31" s="177"/>
      <c r="E31" s="177"/>
      <c r="F31" s="177"/>
      <c r="G31" s="177"/>
    </row>
    <row r="32" spans="1:7" ht="12.75" customHeight="1">
      <c r="A32" s="177" t="s">
        <v>724</v>
      </c>
      <c r="B32" s="177">
        <v>6823295639.46</v>
      </c>
      <c r="C32" s="177">
        <v>319727827.27</v>
      </c>
      <c r="D32" s="177">
        <v>211638107.69</v>
      </c>
      <c r="E32" s="177">
        <v>1174671240.32</v>
      </c>
      <c r="F32" s="177">
        <v>5117258464.180001</v>
      </c>
      <c r="G32" s="177">
        <v>356496490.98</v>
      </c>
    </row>
    <row r="33" spans="1:7" ht="12.75" customHeight="1">
      <c r="A33" s="177" t="s">
        <v>725</v>
      </c>
      <c r="B33" s="177">
        <v>381016638.10999995</v>
      </c>
      <c r="C33" s="177">
        <v>13887619.540000001</v>
      </c>
      <c r="D33" s="177">
        <v>9179957.420000002</v>
      </c>
      <c r="E33" s="177"/>
      <c r="F33" s="177">
        <v>306608568.46</v>
      </c>
      <c r="G33" s="177">
        <v>20354124.37</v>
      </c>
    </row>
    <row r="34" spans="1:7" ht="12.75" customHeight="1">
      <c r="A34" s="177" t="s">
        <v>726</v>
      </c>
      <c r="B34" s="177">
        <v>63813132.080000006</v>
      </c>
      <c r="C34" s="177">
        <v>4389307.71</v>
      </c>
      <c r="D34" s="177">
        <v>2912964</v>
      </c>
      <c r="E34" s="177">
        <v>16000715.020000001</v>
      </c>
      <c r="F34" s="177">
        <v>40510145.35</v>
      </c>
      <c r="G34" s="177">
        <v>3172962.56</v>
      </c>
    </row>
    <row r="35" spans="1:7" ht="12.75" customHeight="1">
      <c r="A35" s="177" t="s">
        <v>727</v>
      </c>
      <c r="B35" s="177">
        <v>742309707.03</v>
      </c>
      <c r="C35" s="177">
        <v>42833062.02</v>
      </c>
      <c r="D35" s="177">
        <v>28329272.91</v>
      </c>
      <c r="E35" s="177">
        <v>154846371.66</v>
      </c>
      <c r="F35" s="177">
        <v>516301000.43999994</v>
      </c>
      <c r="G35" s="177">
        <v>37976806.99</v>
      </c>
    </row>
    <row r="36" spans="1:7" ht="12.75" customHeight="1">
      <c r="A36" s="177" t="s">
        <v>728</v>
      </c>
      <c r="B36" s="177">
        <v>101731361.65999997</v>
      </c>
      <c r="C36" s="177">
        <v>8071499.59</v>
      </c>
      <c r="D36" s="177">
        <v>5324806.47</v>
      </c>
      <c r="E36" s="177">
        <v>28547532.71</v>
      </c>
      <c r="F36" s="177">
        <v>59787522.89</v>
      </c>
      <c r="G36" s="177">
        <v>5002628.43</v>
      </c>
    </row>
    <row r="37" spans="1:7" ht="10.5" customHeight="1">
      <c r="A37" s="177"/>
      <c r="C37" s="177"/>
      <c r="D37" s="177"/>
      <c r="E37" s="177"/>
      <c r="F37" s="177"/>
      <c r="G37" s="177"/>
    </row>
    <row r="38" spans="1:7" ht="12.75" customHeight="1">
      <c r="A38" s="177" t="s">
        <v>729</v>
      </c>
      <c r="B38" s="177">
        <v>158569525.89</v>
      </c>
      <c r="C38" s="177">
        <v>10355344.29</v>
      </c>
      <c r="D38" s="177">
        <v>6885889.149999999</v>
      </c>
      <c r="E38" s="177">
        <v>37949216.71</v>
      </c>
      <c r="F38" s="177">
        <v>103379075.74000001</v>
      </c>
      <c r="G38" s="177">
        <v>7984593.5600000005</v>
      </c>
    </row>
    <row r="39" spans="1:7" ht="12.75" customHeight="1">
      <c r="A39" s="177" t="s">
        <v>730</v>
      </c>
      <c r="B39" s="177">
        <v>386069542.37999994</v>
      </c>
      <c r="C39" s="177">
        <v>25679407.830000002</v>
      </c>
      <c r="D39" s="177">
        <v>17004133.02</v>
      </c>
      <c r="E39" s="177">
        <v>93090046.07</v>
      </c>
      <c r="F39" s="177">
        <v>250295955.46</v>
      </c>
      <c r="G39" s="177">
        <v>19439257.02</v>
      </c>
    </row>
    <row r="40" spans="1:7" ht="12.75" customHeight="1">
      <c r="A40" s="177" t="s">
        <v>731</v>
      </c>
      <c r="B40" s="177">
        <v>142585989.38</v>
      </c>
      <c r="C40" s="177">
        <v>10447666.710000003</v>
      </c>
      <c r="D40" s="177">
        <v>6916495.99</v>
      </c>
      <c r="E40" s="177">
        <v>36743427.72999999</v>
      </c>
      <c r="F40" s="177">
        <v>88478398.95</v>
      </c>
      <c r="G40" s="177">
        <v>7122827.460000001</v>
      </c>
    </row>
    <row r="41" spans="1:7" ht="12.75" customHeight="1">
      <c r="A41" s="193" t="s">
        <v>732</v>
      </c>
      <c r="B41" s="177">
        <v>38365425433</v>
      </c>
      <c r="C41" s="193">
        <v>1188181371.6000001</v>
      </c>
      <c r="D41" s="193">
        <v>784293923.5</v>
      </c>
      <c r="E41" s="193">
        <v>4392983346.21</v>
      </c>
      <c r="F41" s="193">
        <v>32612627251.53</v>
      </c>
      <c r="G41" s="193">
        <v>2110863576.3700001</v>
      </c>
    </row>
    <row r="42" spans="1:8" ht="12.75" customHeight="1">
      <c r="A42" s="193" t="s">
        <v>733</v>
      </c>
      <c r="B42" s="177">
        <v>1991977561.1899996</v>
      </c>
      <c r="C42" s="193">
        <v>67067438.42</v>
      </c>
      <c r="D42" s="193">
        <v>44383683.25000001</v>
      </c>
      <c r="E42" s="193">
        <v>248782707.06</v>
      </c>
      <c r="F42" s="193">
        <v>1631743732.4599998</v>
      </c>
      <c r="G42" s="193">
        <v>106901296.91999999</v>
      </c>
      <c r="H42" s="211"/>
    </row>
    <row r="43" spans="1:8" ht="17.25">
      <c r="A43" s="268" t="s">
        <v>949</v>
      </c>
      <c r="B43" s="209"/>
      <c r="C43" s="209"/>
      <c r="D43" s="209"/>
      <c r="E43" s="209"/>
      <c r="F43" s="209"/>
      <c r="G43" s="209"/>
      <c r="H43" s="211"/>
    </row>
    <row r="44" spans="1:7" ht="15">
      <c r="A44" s="266" t="s">
        <v>938</v>
      </c>
      <c r="B44" s="209"/>
      <c r="C44" s="209"/>
      <c r="D44" s="209"/>
      <c r="E44" s="209"/>
      <c r="F44" s="209"/>
      <c r="G44" s="209"/>
    </row>
    <row r="45" spans="1:7" ht="15">
      <c r="A45" s="266" t="s">
        <v>632</v>
      </c>
      <c r="B45" s="208"/>
      <c r="C45" s="208"/>
      <c r="D45" s="208"/>
      <c r="E45" s="208"/>
      <c r="F45" s="208"/>
      <c r="G45" s="208"/>
    </row>
    <row r="46" spans="1:7" ht="12.75" customHeight="1" thickBot="1">
      <c r="A46" s="211"/>
      <c r="B46" s="209"/>
      <c r="C46" s="209"/>
      <c r="D46" s="209"/>
      <c r="E46" s="209"/>
      <c r="F46" s="209"/>
      <c r="G46" s="209"/>
    </row>
    <row r="47" spans="1:8" ht="15">
      <c r="A47" s="267"/>
      <c r="B47" s="267" t="s">
        <v>939</v>
      </c>
      <c r="C47" s="267" t="s">
        <v>940</v>
      </c>
      <c r="D47" s="267" t="s">
        <v>941</v>
      </c>
      <c r="E47" s="267" t="s">
        <v>941</v>
      </c>
      <c r="F47" s="267" t="s">
        <v>941</v>
      </c>
      <c r="G47" s="267" t="s">
        <v>942</v>
      </c>
      <c r="H47" s="211"/>
    </row>
    <row r="48" spans="1:7" ht="12.75" customHeight="1">
      <c r="A48" s="225" t="s">
        <v>692</v>
      </c>
      <c r="B48" s="225" t="s">
        <v>943</v>
      </c>
      <c r="C48" s="225" t="s">
        <v>944</v>
      </c>
      <c r="D48" s="225" t="s">
        <v>945</v>
      </c>
      <c r="E48" s="225" t="s">
        <v>946</v>
      </c>
      <c r="F48" s="225" t="s">
        <v>947</v>
      </c>
      <c r="G48" s="225" t="s">
        <v>948</v>
      </c>
    </row>
    <row r="49" spans="1:7" ht="10.5" customHeight="1">
      <c r="A49" s="193"/>
      <c r="B49" s="209"/>
      <c r="C49" s="209"/>
      <c r="D49" s="209"/>
      <c r="E49" s="209"/>
      <c r="F49" s="209"/>
      <c r="G49" s="209"/>
    </row>
    <row r="50" spans="1:7" ht="12.75" customHeight="1">
      <c r="A50" s="177" t="s">
        <v>735</v>
      </c>
      <c r="B50" s="171">
        <v>177289275.56000003</v>
      </c>
      <c r="C50" s="171">
        <v>12536702.72</v>
      </c>
      <c r="D50" s="171">
        <v>8324180.92</v>
      </c>
      <c r="E50" s="171">
        <v>45592751.24</v>
      </c>
      <c r="F50" s="171">
        <v>110835640.67999999</v>
      </c>
      <c r="G50" s="171">
        <v>8760383.72</v>
      </c>
    </row>
    <row r="51" spans="1:7" ht="12.75" customHeight="1">
      <c r="A51" s="177" t="s">
        <v>736</v>
      </c>
      <c r="B51" s="177">
        <v>425740368.8000001</v>
      </c>
      <c r="C51" s="177">
        <v>23860737.820000004</v>
      </c>
      <c r="D51" s="177">
        <v>15798221.1</v>
      </c>
      <c r="E51" s="177">
        <v>88254736.24</v>
      </c>
      <c r="F51" s="177">
        <v>297826673.64</v>
      </c>
      <c r="G51" s="274">
        <v>21749288.76</v>
      </c>
    </row>
    <row r="52" spans="1:7" ht="12.75" customHeight="1">
      <c r="A52" s="177" t="s">
        <v>737</v>
      </c>
      <c r="B52" s="177">
        <v>708369281.0400001</v>
      </c>
      <c r="C52" s="177">
        <v>46440277.080000006</v>
      </c>
      <c r="D52" s="177">
        <v>30735678.459999997</v>
      </c>
      <c r="E52" s="177">
        <v>165980133.22</v>
      </c>
      <c r="F52" s="177">
        <v>465213192.28</v>
      </c>
      <c r="G52" s="274">
        <v>35565965.12</v>
      </c>
    </row>
    <row r="53" spans="1:7" ht="12.75" customHeight="1">
      <c r="A53" s="177" t="s">
        <v>738</v>
      </c>
      <c r="B53" s="177">
        <v>1408983565.4299998</v>
      </c>
      <c r="C53" s="177">
        <v>75273939.72</v>
      </c>
      <c r="D53" s="177">
        <v>49776027.79000001</v>
      </c>
      <c r="E53" s="177">
        <v>275111696.75</v>
      </c>
      <c r="F53" s="177">
        <v>1008821901.1700002</v>
      </c>
      <c r="G53" s="274">
        <v>72569181.09</v>
      </c>
    </row>
    <row r="54" spans="1:7" ht="12.75" customHeight="1">
      <c r="A54" s="177" t="s">
        <v>739</v>
      </c>
      <c r="B54" s="177">
        <v>213885407.87999997</v>
      </c>
      <c r="C54" s="177">
        <v>14674429.54</v>
      </c>
      <c r="D54" s="177">
        <v>9752371.84</v>
      </c>
      <c r="E54" s="177">
        <v>53698303.68</v>
      </c>
      <c r="F54" s="177">
        <v>135760302.82</v>
      </c>
      <c r="G54" s="274">
        <v>10641681.280000001</v>
      </c>
    </row>
    <row r="55" spans="1:7" ht="10.5" customHeight="1">
      <c r="A55" s="177"/>
      <c r="C55" s="177"/>
      <c r="D55" s="177"/>
      <c r="E55" s="177"/>
      <c r="F55" s="177"/>
      <c r="G55" s="177"/>
    </row>
    <row r="56" spans="1:7" ht="12.75" customHeight="1">
      <c r="A56" s="177" t="s">
        <v>740</v>
      </c>
      <c r="B56" s="274">
        <v>607707344.5199999</v>
      </c>
      <c r="C56" s="177">
        <v>36133516.96999999</v>
      </c>
      <c r="D56" s="177">
        <v>23908353.75</v>
      </c>
      <c r="E56" s="177">
        <v>130580831.33000001</v>
      </c>
      <c r="F56" s="177">
        <v>417084642.4699999</v>
      </c>
      <c r="G56" s="274">
        <v>30905272.27</v>
      </c>
    </row>
    <row r="57" spans="1:7" ht="12.75" customHeight="1">
      <c r="A57" s="177" t="s">
        <v>741</v>
      </c>
      <c r="B57" s="274">
        <v>1147697671.6799998</v>
      </c>
      <c r="C57" s="177">
        <v>21277241.429999996</v>
      </c>
      <c r="D57" s="177">
        <v>14082561.73</v>
      </c>
      <c r="E57" s="177">
        <v>79290277.61</v>
      </c>
      <c r="F57" s="177">
        <v>1033047590.91</v>
      </c>
      <c r="G57" s="274">
        <v>63473856.480000004</v>
      </c>
    </row>
    <row r="58" spans="1:7" ht="12.75" customHeight="1">
      <c r="A58" s="177" t="s">
        <v>742</v>
      </c>
      <c r="B58" s="274">
        <v>148451401.65</v>
      </c>
      <c r="C58" s="177">
        <v>12488726.760000002</v>
      </c>
      <c r="D58" s="177">
        <v>8219553.430000001</v>
      </c>
      <c r="E58" s="177">
        <v>43629491.36</v>
      </c>
      <c r="F58" s="177">
        <v>84113630.1</v>
      </c>
      <c r="G58" s="274">
        <v>7168074.780000001</v>
      </c>
    </row>
    <row r="59" spans="1:7" ht="12.75" customHeight="1">
      <c r="A59" s="177" t="s">
        <v>743</v>
      </c>
      <c r="B59" s="274">
        <v>266643359.73999998</v>
      </c>
      <c r="C59" s="177">
        <v>17069622.770000003</v>
      </c>
      <c r="D59" s="177">
        <v>11303700.849999998</v>
      </c>
      <c r="E59" s="177">
        <v>62361888.82</v>
      </c>
      <c r="F59" s="177">
        <v>175908147.3</v>
      </c>
      <c r="G59" s="274">
        <v>13404761.940000001</v>
      </c>
    </row>
    <row r="60" spans="1:7" ht="12.75" customHeight="1">
      <c r="A60" s="177" t="s">
        <v>744</v>
      </c>
      <c r="B60" s="274">
        <v>137442235.31</v>
      </c>
      <c r="C60" s="177">
        <v>11029350.36</v>
      </c>
      <c r="D60" s="177">
        <v>7203327.21</v>
      </c>
      <c r="E60" s="177">
        <v>37489905.92</v>
      </c>
      <c r="F60" s="177">
        <v>81719651.82000001</v>
      </c>
      <c r="G60" s="274">
        <v>6833884.220000001</v>
      </c>
    </row>
    <row r="61" spans="1:7" ht="10.5" customHeight="1">
      <c r="A61" s="177"/>
      <c r="C61" s="177"/>
      <c r="D61" s="177"/>
      <c r="E61" s="177"/>
      <c r="F61" s="177"/>
      <c r="G61" s="177"/>
    </row>
    <row r="62" spans="1:7" ht="12.75" customHeight="1">
      <c r="A62" s="177" t="s">
        <v>745</v>
      </c>
      <c r="B62" s="274">
        <v>381354518.38000005</v>
      </c>
      <c r="C62" s="177">
        <v>29158085.239999995</v>
      </c>
      <c r="D62" s="177">
        <v>19274204.42</v>
      </c>
      <c r="E62" s="177">
        <v>101739730.25</v>
      </c>
      <c r="F62" s="177">
        <v>231182498.46999997</v>
      </c>
      <c r="G62" s="177">
        <v>18881826.57</v>
      </c>
    </row>
    <row r="63" spans="1:7" ht="12.75" customHeight="1">
      <c r="A63" s="177" t="s">
        <v>746</v>
      </c>
      <c r="B63" s="274">
        <v>2293899706.9600005</v>
      </c>
      <c r="C63" s="177">
        <v>100667183.39000002</v>
      </c>
      <c r="D63" s="177">
        <v>66712205.96</v>
      </c>
      <c r="E63" s="177">
        <v>374720936.41</v>
      </c>
      <c r="F63" s="177">
        <v>1751799381.2</v>
      </c>
      <c r="G63" s="177">
        <v>119967631.82000001</v>
      </c>
    </row>
    <row r="64" spans="1:7" ht="12.75" customHeight="1">
      <c r="A64" s="177" t="s">
        <v>747</v>
      </c>
      <c r="B64" s="274">
        <v>6688010119.829999</v>
      </c>
      <c r="C64" s="177">
        <v>318958795.99999994</v>
      </c>
      <c r="D64" s="177">
        <v>211100677.52999997</v>
      </c>
      <c r="E64" s="177">
        <v>1164160990.61</v>
      </c>
      <c r="F64" s="177">
        <v>4993789655.690001</v>
      </c>
      <c r="G64" s="177">
        <v>350502445.18000007</v>
      </c>
    </row>
    <row r="65" spans="1:7" ht="12.75" customHeight="1">
      <c r="A65" s="177" t="s">
        <v>748</v>
      </c>
      <c r="B65" s="274">
        <v>565233745.99</v>
      </c>
      <c r="C65" s="177">
        <v>46363656.480000004</v>
      </c>
      <c r="D65" s="177">
        <v>30662670.59</v>
      </c>
      <c r="E65" s="177">
        <v>159916134.06</v>
      </c>
      <c r="F65" s="177">
        <v>328291284.86</v>
      </c>
      <c r="G65" s="177">
        <v>27612355.019999996</v>
      </c>
    </row>
    <row r="66" spans="1:7" ht="12.75" customHeight="1">
      <c r="A66" s="177" t="s">
        <v>749</v>
      </c>
      <c r="B66" s="274">
        <v>30369240.32</v>
      </c>
      <c r="C66" s="177">
        <v>1922930.38</v>
      </c>
      <c r="D66" s="177">
        <v>1274674.03</v>
      </c>
      <c r="E66" s="177">
        <v>6864267.64</v>
      </c>
      <c r="F66" s="177">
        <v>20307368.27</v>
      </c>
      <c r="G66" s="177">
        <v>1536098.28</v>
      </c>
    </row>
    <row r="67" spans="1:7" ht="10.5" customHeight="1">
      <c r="A67" s="177"/>
      <c r="C67" s="177"/>
      <c r="D67" s="177"/>
      <c r="E67" s="177"/>
      <c r="F67" s="177"/>
      <c r="G67" s="177"/>
    </row>
    <row r="68" spans="1:7" ht="12.75" customHeight="1">
      <c r="A68" s="177" t="s">
        <v>750</v>
      </c>
      <c r="B68" s="274">
        <v>662038602.3899999</v>
      </c>
      <c r="C68" s="177">
        <v>35521501.74999999</v>
      </c>
      <c r="D68" s="177">
        <v>23509995.219999995</v>
      </c>
      <c r="E68" s="177">
        <v>129393288.78</v>
      </c>
      <c r="F68" s="177">
        <v>473613816.64000005</v>
      </c>
      <c r="G68" s="177">
        <v>34103196.81</v>
      </c>
    </row>
    <row r="69" spans="1:7" ht="12.75" customHeight="1">
      <c r="A69" s="177" t="s">
        <v>751</v>
      </c>
      <c r="B69" s="274">
        <v>1586110881.7299998</v>
      </c>
      <c r="C69" s="177">
        <v>65064102.75999999</v>
      </c>
      <c r="D69" s="177">
        <v>42993643.410000004</v>
      </c>
      <c r="E69" s="177">
        <v>237065576.35</v>
      </c>
      <c r="F69" s="177">
        <v>1240987559.2099998</v>
      </c>
      <c r="G69" s="177">
        <v>83827039.09</v>
      </c>
    </row>
    <row r="70" spans="1:7" ht="12.75" customHeight="1">
      <c r="A70" s="177" t="s">
        <v>752</v>
      </c>
      <c r="B70" s="274">
        <v>94895048.84000002</v>
      </c>
      <c r="C70" s="177">
        <v>6436900.71</v>
      </c>
      <c r="D70" s="177">
        <v>4266558.71</v>
      </c>
      <c r="E70" s="177">
        <v>23129180.490000002</v>
      </c>
      <c r="F70" s="177">
        <v>61062408.93</v>
      </c>
      <c r="G70" s="177">
        <v>4769223.84</v>
      </c>
    </row>
    <row r="71" spans="1:7" ht="12.75" customHeight="1">
      <c r="A71" s="177" t="s">
        <v>753</v>
      </c>
      <c r="B71" s="274">
        <v>448751160.13000005</v>
      </c>
      <c r="C71" s="177">
        <v>22141347.210000005</v>
      </c>
      <c r="D71" s="177">
        <v>14659108.100000001</v>
      </c>
      <c r="E71" s="177">
        <v>81967661.76999998</v>
      </c>
      <c r="F71" s="177">
        <v>329983043.05</v>
      </c>
      <c r="G71" s="177">
        <v>23307756.300000004</v>
      </c>
    </row>
    <row r="72" spans="1:7" ht="12.75" customHeight="1">
      <c r="A72" s="177" t="s">
        <v>754</v>
      </c>
      <c r="B72" s="274">
        <v>280484458.64</v>
      </c>
      <c r="C72" s="177">
        <v>16314169.66</v>
      </c>
      <c r="D72" s="177">
        <v>10798404.11</v>
      </c>
      <c r="E72" s="177">
        <v>60130985.449999996</v>
      </c>
      <c r="F72" s="177">
        <v>193240899.42</v>
      </c>
      <c r="G72" s="177">
        <v>14256403.5</v>
      </c>
    </row>
    <row r="73" spans="1:7" ht="10.5" customHeight="1">
      <c r="A73" s="208"/>
      <c r="C73" s="177"/>
      <c r="D73" s="177"/>
      <c r="E73" s="177"/>
      <c r="F73" s="177"/>
      <c r="G73" s="177"/>
    </row>
    <row r="74" spans="1:7" ht="12.75" customHeight="1">
      <c r="A74" s="177" t="s">
        <v>755</v>
      </c>
      <c r="B74" s="274">
        <v>222640369.12999997</v>
      </c>
      <c r="C74" s="177">
        <v>11132439.739999998</v>
      </c>
      <c r="D74" s="177">
        <v>7348413.4</v>
      </c>
      <c r="E74" s="177">
        <v>38768269.220000006</v>
      </c>
      <c r="F74" s="177">
        <v>165391246.76999995</v>
      </c>
      <c r="G74" s="177">
        <v>11631875.46</v>
      </c>
    </row>
    <row r="75" spans="1:7" ht="12.75" customHeight="1">
      <c r="A75" s="177" t="s">
        <v>756</v>
      </c>
      <c r="B75" s="274">
        <v>215924640.37</v>
      </c>
      <c r="C75" s="177">
        <v>15446308.25</v>
      </c>
      <c r="D75" s="177">
        <v>10236974.77</v>
      </c>
      <c r="E75" s="177">
        <v>54837492.16</v>
      </c>
      <c r="F75" s="177">
        <v>135403865.19</v>
      </c>
      <c r="G75" s="177">
        <v>10738740.200000001</v>
      </c>
    </row>
    <row r="76" spans="1:7" ht="12.75" customHeight="1">
      <c r="A76" s="177" t="s">
        <v>757</v>
      </c>
      <c r="B76" s="274">
        <v>9970686661.420004</v>
      </c>
      <c r="C76" s="177">
        <v>321672774.76</v>
      </c>
      <c r="D76" s="177">
        <v>212674400.81</v>
      </c>
      <c r="E76" s="177">
        <v>1206273008.7400002</v>
      </c>
      <c r="F76" s="177">
        <v>8230066477.11</v>
      </c>
      <c r="G76" s="177">
        <v>536321623.4700001</v>
      </c>
    </row>
    <row r="77" spans="1:7" ht="12.75" customHeight="1">
      <c r="A77" s="177" t="s">
        <v>758</v>
      </c>
      <c r="B77" s="274">
        <v>499755320.87000006</v>
      </c>
      <c r="C77" s="177">
        <v>30705409.47</v>
      </c>
      <c r="D77" s="177">
        <v>20321841.77</v>
      </c>
      <c r="E77" s="177">
        <v>111693232.74000001</v>
      </c>
      <c r="F77" s="177">
        <v>337034836.89000005</v>
      </c>
      <c r="G77" s="177">
        <v>25327484.620000005</v>
      </c>
    </row>
    <row r="78" spans="1:7" ht="12.75" customHeight="1">
      <c r="A78" s="177" t="s">
        <v>759</v>
      </c>
      <c r="B78" s="274">
        <v>121093586.18999998</v>
      </c>
      <c r="C78" s="177">
        <v>9350509.33</v>
      </c>
      <c r="D78" s="177">
        <v>6176592.95</v>
      </c>
      <c r="E78" s="177">
        <v>32612362.39</v>
      </c>
      <c r="F78" s="177">
        <v>72954121.52</v>
      </c>
      <c r="G78" s="177">
        <v>5989110.06</v>
      </c>
    </row>
    <row r="79" spans="1:7" ht="10.5" customHeight="1">
      <c r="A79" s="177"/>
      <c r="C79" s="177"/>
      <c r="D79" s="177"/>
      <c r="E79" s="177"/>
      <c r="F79" s="177"/>
      <c r="G79" s="177"/>
    </row>
    <row r="80" spans="1:7" ht="12.75" customHeight="1">
      <c r="A80" s="177" t="s">
        <v>760</v>
      </c>
      <c r="B80" s="274">
        <v>193687526.83</v>
      </c>
      <c r="C80" s="177">
        <v>11598887.540000001</v>
      </c>
      <c r="D80" s="177">
        <v>7672143.75</v>
      </c>
      <c r="E80" s="177">
        <v>42445124.27</v>
      </c>
      <c r="F80" s="177">
        <v>131971371.27000001</v>
      </c>
      <c r="G80" s="177">
        <v>9822535.299999997</v>
      </c>
    </row>
    <row r="81" spans="1:7" ht="12.75" customHeight="1">
      <c r="A81" s="177" t="s">
        <v>761</v>
      </c>
      <c r="B81" s="274">
        <v>159580143.07</v>
      </c>
      <c r="C81" s="177">
        <v>8286664.86</v>
      </c>
      <c r="D81" s="177">
        <v>5488922.33</v>
      </c>
      <c r="E81" s="177">
        <v>30016736.83</v>
      </c>
      <c r="F81" s="177">
        <v>115787819.05</v>
      </c>
      <c r="G81" s="177">
        <v>8252976.890000001</v>
      </c>
    </row>
    <row r="82" spans="1:7" ht="12.75" customHeight="1">
      <c r="A82" s="177" t="s">
        <v>762</v>
      </c>
      <c r="B82" s="274">
        <v>350662573.01</v>
      </c>
      <c r="C82" s="177">
        <v>26667060.11</v>
      </c>
      <c r="D82" s="177">
        <v>17566826.35</v>
      </c>
      <c r="E82" s="177">
        <v>91352124.29</v>
      </c>
      <c r="F82" s="177">
        <v>215076562.26</v>
      </c>
      <c r="G82" s="177">
        <v>17416112.28</v>
      </c>
    </row>
    <row r="83" spans="1:7" ht="12.75" customHeight="1">
      <c r="A83" s="193" t="s">
        <v>763</v>
      </c>
      <c r="B83" s="274">
        <v>184738308.18999997</v>
      </c>
      <c r="C83" s="193">
        <v>9537043.270000001</v>
      </c>
      <c r="D83" s="193">
        <v>6314525.77</v>
      </c>
      <c r="E83" s="193">
        <v>34424110.56</v>
      </c>
      <c r="F83" s="193">
        <v>134462628.59</v>
      </c>
      <c r="G83" s="193">
        <v>9566226.25</v>
      </c>
    </row>
    <row r="84" spans="1:8" ht="12.75" customHeight="1">
      <c r="A84" s="193" t="s">
        <v>764</v>
      </c>
      <c r="B84" s="274">
        <v>1215648636.27</v>
      </c>
      <c r="C84" s="193">
        <v>70784245.23</v>
      </c>
      <c r="D84" s="193">
        <v>46793805.209999986</v>
      </c>
      <c r="E84" s="193">
        <v>255174252.14999998</v>
      </c>
      <c r="F84" s="193">
        <v>842896333.68</v>
      </c>
      <c r="G84" s="193">
        <v>62135387.489999995</v>
      </c>
      <c r="H84" s="211"/>
    </row>
    <row r="85" spans="1:8" s="271" customFormat="1" ht="17.25">
      <c r="A85" s="268" t="s">
        <v>949</v>
      </c>
      <c r="B85" s="269"/>
      <c r="C85" s="269"/>
      <c r="D85" s="269"/>
      <c r="E85" s="269"/>
      <c r="F85" s="269"/>
      <c r="G85" s="269"/>
      <c r="H85" s="270"/>
    </row>
    <row r="86" spans="1:7" ht="15">
      <c r="A86" s="266" t="s">
        <v>938</v>
      </c>
      <c r="B86" s="209"/>
      <c r="C86" s="209"/>
      <c r="D86" s="209"/>
      <c r="E86" s="209"/>
      <c r="F86" s="209"/>
      <c r="G86" s="209"/>
    </row>
    <row r="87" spans="1:7" ht="15">
      <c r="A87" s="266" t="s">
        <v>632</v>
      </c>
      <c r="B87" s="208"/>
      <c r="C87" s="208"/>
      <c r="D87" s="208"/>
      <c r="E87" s="208"/>
      <c r="F87" s="208"/>
      <c r="G87" s="208"/>
    </row>
    <row r="88" spans="1:7" ht="12.75" customHeight="1" thickBot="1">
      <c r="A88" s="211"/>
      <c r="B88" s="209"/>
      <c r="C88" s="209"/>
      <c r="D88" s="209"/>
      <c r="E88" s="209"/>
      <c r="F88" s="209"/>
      <c r="G88" s="209"/>
    </row>
    <row r="89" spans="1:8" ht="15">
      <c r="A89" s="267"/>
      <c r="B89" s="267" t="s">
        <v>939</v>
      </c>
      <c r="C89" s="267" t="s">
        <v>940</v>
      </c>
      <c r="D89" s="267" t="s">
        <v>941</v>
      </c>
      <c r="E89" s="267" t="s">
        <v>941</v>
      </c>
      <c r="F89" s="267" t="s">
        <v>941</v>
      </c>
      <c r="G89" s="267" t="s">
        <v>942</v>
      </c>
      <c r="H89" s="211"/>
    </row>
    <row r="90" spans="1:7" ht="12.75" customHeight="1">
      <c r="A90" s="225" t="s">
        <v>692</v>
      </c>
      <c r="B90" s="225" t="s">
        <v>943</v>
      </c>
      <c r="C90" s="225" t="s">
        <v>944</v>
      </c>
      <c r="D90" s="225" t="s">
        <v>945</v>
      </c>
      <c r="E90" s="225" t="s">
        <v>946</v>
      </c>
      <c r="F90" s="225" t="s">
        <v>947</v>
      </c>
      <c r="G90" s="225" t="s">
        <v>948</v>
      </c>
    </row>
    <row r="91" spans="1:7" ht="10.5" customHeight="1">
      <c r="A91" s="193"/>
      <c r="B91" s="209"/>
      <c r="C91" s="209"/>
      <c r="D91" s="209"/>
      <c r="E91" s="209"/>
      <c r="F91" s="209"/>
      <c r="G91" s="209"/>
    </row>
    <row r="92" spans="1:7" ht="12.75" customHeight="1">
      <c r="A92" s="177" t="s">
        <v>765</v>
      </c>
      <c r="B92" s="272">
        <v>245312654.52999997</v>
      </c>
      <c r="C92" s="272">
        <v>14461294.349999998</v>
      </c>
      <c r="D92" s="272">
        <v>9563661.139999999</v>
      </c>
      <c r="E92" s="272">
        <v>52318153.83</v>
      </c>
      <c r="F92" s="273">
        <v>168969545.21</v>
      </c>
      <c r="G92" s="171">
        <v>12511891.649999999</v>
      </c>
    </row>
    <row r="93" spans="1:7" ht="12.75" customHeight="1">
      <c r="A93" s="177" t="s">
        <v>766</v>
      </c>
      <c r="B93" s="274">
        <v>391242639.09</v>
      </c>
      <c r="C93" s="274">
        <v>18917944.799999997</v>
      </c>
      <c r="D93" s="274">
        <v>12545249.92</v>
      </c>
      <c r="E93" s="274">
        <v>70467476.52</v>
      </c>
      <c r="F93" s="275">
        <v>289311967.84999996</v>
      </c>
      <c r="G93" s="177">
        <v>20256856.7</v>
      </c>
    </row>
    <row r="94" spans="1:7" ht="12.75" customHeight="1">
      <c r="A94" s="177" t="s">
        <v>767</v>
      </c>
      <c r="B94" s="274">
        <v>190801912.02999997</v>
      </c>
      <c r="C94" s="274">
        <v>10861637.889999999</v>
      </c>
      <c r="D94" s="274">
        <v>7136750.15</v>
      </c>
      <c r="E94" s="274">
        <v>36890678.449999996</v>
      </c>
      <c r="F94" s="275">
        <v>135912845.53999996</v>
      </c>
      <c r="G94" s="177">
        <v>9872911.649999999</v>
      </c>
    </row>
    <row r="95" spans="1:7" ht="12.75" customHeight="1">
      <c r="A95" s="177" t="s">
        <v>768</v>
      </c>
      <c r="B95" s="274">
        <v>188324114.63</v>
      </c>
      <c r="C95" s="274">
        <v>11418211.56</v>
      </c>
      <c r="D95" s="274">
        <v>7529242.72</v>
      </c>
      <c r="E95" s="274">
        <v>39862173.70999999</v>
      </c>
      <c r="F95" s="275">
        <v>129514486.64</v>
      </c>
      <c r="G95" s="177">
        <v>9602409.77</v>
      </c>
    </row>
    <row r="96" spans="1:7" ht="12.75" customHeight="1">
      <c r="A96" s="177" t="s">
        <v>769</v>
      </c>
      <c r="B96" s="274">
        <v>169549152.07999998</v>
      </c>
      <c r="C96" s="274">
        <v>12291615.74</v>
      </c>
      <c r="D96" s="274">
        <v>8132338.98</v>
      </c>
      <c r="E96" s="274">
        <v>42856792.16</v>
      </c>
      <c r="F96" s="275">
        <v>106268405.19999999</v>
      </c>
      <c r="G96" s="177">
        <v>8474930.41</v>
      </c>
    </row>
    <row r="97" spans="1:7" ht="10.5" customHeight="1">
      <c r="A97" s="177"/>
      <c r="C97" s="177"/>
      <c r="D97" s="177"/>
      <c r="E97" s="177"/>
      <c r="F97" s="177"/>
      <c r="G97" s="177"/>
    </row>
    <row r="98" spans="1:7" ht="12.75" customHeight="1">
      <c r="A98" s="177" t="s">
        <v>770</v>
      </c>
      <c r="B98" s="274">
        <v>579221034.4200001</v>
      </c>
      <c r="C98" s="274">
        <v>32059424.959999993</v>
      </c>
      <c r="D98" s="274">
        <v>21204976.73</v>
      </c>
      <c r="E98" s="274">
        <v>116701535.41</v>
      </c>
      <c r="F98" s="275">
        <v>409255097.32</v>
      </c>
      <c r="G98" s="177">
        <v>29769318.54</v>
      </c>
    </row>
    <row r="99" spans="1:7" ht="12.75" customHeight="1">
      <c r="A99" s="177" t="s">
        <v>771</v>
      </c>
      <c r="B99" s="274">
        <v>288579906.83</v>
      </c>
      <c r="C99" s="274">
        <v>21574132.669999998</v>
      </c>
      <c r="D99" s="274">
        <v>14304976.87</v>
      </c>
      <c r="E99" s="274">
        <v>77295233.36</v>
      </c>
      <c r="F99" s="275">
        <v>175405563.93</v>
      </c>
      <c r="G99" s="177">
        <v>14258784.63</v>
      </c>
    </row>
    <row r="100" spans="1:7" ht="12.75" customHeight="1">
      <c r="A100" s="177" t="s">
        <v>772</v>
      </c>
      <c r="B100" s="274">
        <v>198514983.62</v>
      </c>
      <c r="C100" s="274">
        <v>13856684.790000001</v>
      </c>
      <c r="D100" s="274">
        <v>9146028.250000002</v>
      </c>
      <c r="E100" s="274">
        <v>48857897.01</v>
      </c>
      <c r="F100" s="275">
        <v>126654373.57000001</v>
      </c>
      <c r="G100" s="177">
        <v>9888989.559999999</v>
      </c>
    </row>
    <row r="101" spans="1:7" ht="12.75" customHeight="1">
      <c r="A101" s="177" t="s">
        <v>773</v>
      </c>
      <c r="B101" s="274">
        <v>759889365.6399997</v>
      </c>
      <c r="C101" s="274">
        <v>54757233.98999999</v>
      </c>
      <c r="D101" s="274">
        <v>36261592.68000001</v>
      </c>
      <c r="E101" s="274">
        <v>194276280.31</v>
      </c>
      <c r="F101" s="275">
        <v>474594258.6599999</v>
      </c>
      <c r="G101" s="177">
        <v>37736492.059999995</v>
      </c>
    </row>
    <row r="102" spans="1:7" ht="12.75" customHeight="1">
      <c r="A102" s="177" t="s">
        <v>774</v>
      </c>
      <c r="B102" s="274">
        <v>569734545.3000001</v>
      </c>
      <c r="C102" s="274">
        <v>25878821.24</v>
      </c>
      <c r="D102" s="274">
        <v>17128599.93</v>
      </c>
      <c r="E102" s="274">
        <v>96145072.72</v>
      </c>
      <c r="F102" s="275">
        <v>430582051.41</v>
      </c>
      <c r="G102" s="177">
        <v>29679806.92</v>
      </c>
    </row>
    <row r="103" spans="1:7" ht="10.5" customHeight="1">
      <c r="A103" s="177"/>
      <c r="C103" s="177"/>
      <c r="D103" s="177"/>
      <c r="E103" s="177"/>
      <c r="F103" s="177"/>
      <c r="G103" s="177"/>
    </row>
    <row r="104" spans="1:7" ht="12.75" customHeight="1">
      <c r="A104" s="177" t="s">
        <v>775</v>
      </c>
      <c r="B104" s="274">
        <v>205676347.61000007</v>
      </c>
      <c r="C104" s="274">
        <v>15599868.650000002</v>
      </c>
      <c r="D104" s="274">
        <v>10307785.5</v>
      </c>
      <c r="E104" s="274">
        <v>54063197.90000001</v>
      </c>
      <c r="F104" s="275">
        <v>125705495.56</v>
      </c>
      <c r="G104" s="177">
        <v>10230031.66</v>
      </c>
    </row>
    <row r="105" spans="1:7" ht="12.75" customHeight="1">
      <c r="A105" s="177" t="s">
        <v>776</v>
      </c>
      <c r="B105" s="274">
        <v>501844228.1899999</v>
      </c>
      <c r="C105" s="274">
        <v>28023927.93</v>
      </c>
      <c r="D105" s="274">
        <v>18488182.22</v>
      </c>
      <c r="E105" s="274">
        <v>101532178.11999997</v>
      </c>
      <c r="F105" s="275">
        <v>353799939.91999996</v>
      </c>
      <c r="G105" s="177">
        <v>25720140.969999995</v>
      </c>
    </row>
    <row r="106" spans="1:7" ht="12.75" customHeight="1">
      <c r="A106" s="177" t="s">
        <v>777</v>
      </c>
      <c r="B106" s="274">
        <v>8491209466.13</v>
      </c>
      <c r="C106" s="274">
        <v>400018972</v>
      </c>
      <c r="D106" s="274">
        <v>264014204.42999998</v>
      </c>
      <c r="E106" s="274">
        <v>1455614925.5699995</v>
      </c>
      <c r="F106" s="275">
        <v>6371561364.13</v>
      </c>
      <c r="G106" s="177">
        <v>444895551.92</v>
      </c>
    </row>
    <row r="107" spans="1:7" ht="12.75" customHeight="1">
      <c r="A107" s="177" t="s">
        <v>778</v>
      </c>
      <c r="B107" s="274">
        <v>439440216.93000007</v>
      </c>
      <c r="C107" s="274">
        <v>29874303.700000003</v>
      </c>
      <c r="D107" s="274">
        <v>19812083.599999998</v>
      </c>
      <c r="E107" s="274">
        <v>107919891.53</v>
      </c>
      <c r="F107" s="275">
        <v>281833938.09999996</v>
      </c>
      <c r="G107" s="177">
        <v>21937794.25</v>
      </c>
    </row>
    <row r="108" spans="1:7" ht="12.75" customHeight="1">
      <c r="A108" s="177" t="s">
        <v>779</v>
      </c>
      <c r="B108" s="274">
        <v>165276962.20999995</v>
      </c>
      <c r="C108" s="274">
        <v>7307551.25</v>
      </c>
      <c r="D108" s="274">
        <v>4832941.1</v>
      </c>
      <c r="E108" s="274">
        <v>26704671.09</v>
      </c>
      <c r="F108" s="275">
        <v>126431798.77000003</v>
      </c>
      <c r="G108" s="177">
        <v>8692303.4</v>
      </c>
    </row>
    <row r="109" spans="1:7" ht="10.5" customHeight="1">
      <c r="A109" s="177"/>
      <c r="C109" s="177"/>
      <c r="D109" s="177"/>
      <c r="E109" s="177"/>
      <c r="F109" s="177"/>
      <c r="G109" s="177"/>
    </row>
    <row r="110" spans="1:7" ht="12.75" customHeight="1">
      <c r="A110" s="177" t="s">
        <v>780</v>
      </c>
      <c r="B110" s="274">
        <v>136692555.82999998</v>
      </c>
      <c r="C110" s="274">
        <v>9882455.049999999</v>
      </c>
      <c r="D110" s="274">
        <v>6176904.93</v>
      </c>
      <c r="E110" s="274">
        <v>31412726.69</v>
      </c>
      <c r="F110" s="275">
        <v>89220469.16</v>
      </c>
      <c r="G110" s="177">
        <v>6908362.04</v>
      </c>
    </row>
    <row r="111" spans="1:7" ht="12.75" customHeight="1">
      <c r="A111" s="177" t="s">
        <v>781</v>
      </c>
      <c r="B111" s="274">
        <v>1896607737.1</v>
      </c>
      <c r="C111" s="274">
        <v>92324365.44</v>
      </c>
      <c r="D111" s="274">
        <v>61069076.31000001</v>
      </c>
      <c r="E111" s="274">
        <v>339598382.12999994</v>
      </c>
      <c r="F111" s="275">
        <v>1403615913.22</v>
      </c>
      <c r="G111" s="177">
        <v>98425087.95000002</v>
      </c>
    </row>
    <row r="112" spans="1:7" ht="12.75" customHeight="1">
      <c r="A112" s="177" t="s">
        <v>782</v>
      </c>
      <c r="B112" s="274">
        <v>294215868.59</v>
      </c>
      <c r="C112" s="274">
        <v>19277929.69</v>
      </c>
      <c r="D112" s="274">
        <v>12777830.19</v>
      </c>
      <c r="E112" s="274">
        <v>69082725.44</v>
      </c>
      <c r="F112" s="275">
        <v>193077383.26999998</v>
      </c>
      <c r="G112" s="177">
        <v>14773395.149999999</v>
      </c>
    </row>
    <row r="113" spans="1:7" ht="12.75" customHeight="1">
      <c r="A113" s="177" t="s">
        <v>783</v>
      </c>
      <c r="B113" s="274">
        <v>1226666810.2300003</v>
      </c>
      <c r="C113" s="274">
        <v>73925295.57000001</v>
      </c>
      <c r="D113" s="274">
        <v>49000846.35</v>
      </c>
      <c r="E113" s="274">
        <v>268783760.63</v>
      </c>
      <c r="F113" s="275">
        <v>834956907.68</v>
      </c>
      <c r="G113" s="177">
        <v>62175307.47</v>
      </c>
    </row>
    <row r="114" spans="1:7" ht="12.75" customHeight="1">
      <c r="A114" s="177" t="s">
        <v>784</v>
      </c>
      <c r="B114" s="274">
        <v>309145884.62000006</v>
      </c>
      <c r="C114" s="274">
        <v>20902939.359999996</v>
      </c>
      <c r="D114" s="274">
        <v>13885705.000000002</v>
      </c>
      <c r="E114" s="274">
        <v>76554628.14</v>
      </c>
      <c r="F114" s="275">
        <v>197802612.11999997</v>
      </c>
      <c r="G114" s="177">
        <v>15443068.699999997</v>
      </c>
    </row>
    <row r="115" spans="1:7" ht="10.5" customHeight="1">
      <c r="A115" s="177"/>
      <c r="C115" s="276"/>
      <c r="D115" s="177"/>
      <c r="E115" s="177"/>
      <c r="F115" s="177"/>
      <c r="G115" s="276"/>
    </row>
    <row r="116" spans="1:7" ht="12.75" customHeight="1">
      <c r="A116" s="177" t="s">
        <v>785</v>
      </c>
      <c r="B116" s="274">
        <v>247545126.78</v>
      </c>
      <c r="C116" s="177">
        <v>17292390.450000003</v>
      </c>
      <c r="D116" s="177">
        <v>11404955.629999999</v>
      </c>
      <c r="E116" s="177">
        <v>62148220.15</v>
      </c>
      <c r="F116" s="177">
        <v>156699560.54999998</v>
      </c>
      <c r="G116" s="177">
        <v>12343615.5</v>
      </c>
    </row>
    <row r="117" spans="1:7" ht="12.75" customHeight="1">
      <c r="A117" s="177" t="s">
        <v>786</v>
      </c>
      <c r="B117" s="274">
        <v>582159831.41</v>
      </c>
      <c r="C117" s="177">
        <v>39552591.660000004</v>
      </c>
      <c r="D117" s="177">
        <v>26166454.72</v>
      </c>
      <c r="E117" s="177">
        <v>142630986.12999997</v>
      </c>
      <c r="F117" s="177">
        <v>373809798.8999999</v>
      </c>
      <c r="G117" s="177">
        <v>29114365.25</v>
      </c>
    </row>
    <row r="118" spans="1:7" ht="12.75" customHeight="1">
      <c r="A118" s="177" t="s">
        <v>787</v>
      </c>
      <c r="B118" s="274">
        <v>339422885.3399999</v>
      </c>
      <c r="C118" s="177">
        <v>26173656</v>
      </c>
      <c r="D118" s="177">
        <v>17372430.53</v>
      </c>
      <c r="E118" s="177">
        <v>93878751.87000002</v>
      </c>
      <c r="F118" s="177">
        <v>201998046.94000003</v>
      </c>
      <c r="G118" s="177">
        <v>16636353.23</v>
      </c>
    </row>
    <row r="119" spans="1:7" ht="12.75" customHeight="1">
      <c r="A119" s="177" t="s">
        <v>788</v>
      </c>
      <c r="B119" s="274">
        <v>244781830.99</v>
      </c>
      <c r="C119" s="177">
        <v>16705467.299999999</v>
      </c>
      <c r="D119" s="177">
        <v>11000980.12</v>
      </c>
      <c r="E119" s="177">
        <v>59299579.38999999</v>
      </c>
      <c r="F119" s="177">
        <v>157775804.18000004</v>
      </c>
      <c r="G119" s="177">
        <v>12262616.95</v>
      </c>
    </row>
    <row r="120" spans="1:7" ht="12.75" customHeight="1">
      <c r="A120" s="177" t="s">
        <v>789</v>
      </c>
      <c r="B120" s="274">
        <v>2320435136.9999995</v>
      </c>
      <c r="C120" s="177">
        <v>116219841.91000001</v>
      </c>
      <c r="D120" s="177">
        <v>76860632.14</v>
      </c>
      <c r="E120" s="177">
        <v>424925179.06</v>
      </c>
      <c r="F120" s="177">
        <v>1702429483.8899996</v>
      </c>
      <c r="G120" s="177">
        <v>120524143.02000003</v>
      </c>
    </row>
    <row r="121" spans="1:7" ht="10.5" customHeight="1">
      <c r="A121" s="177"/>
      <c r="C121" s="177"/>
      <c r="D121" s="177"/>
      <c r="E121" s="177"/>
      <c r="F121" s="177"/>
      <c r="G121" s="177"/>
    </row>
    <row r="122" spans="1:7" ht="12.75" customHeight="1">
      <c r="A122" s="177" t="s">
        <v>790</v>
      </c>
      <c r="B122" s="274">
        <v>2606625916.1799994</v>
      </c>
      <c r="C122" s="177">
        <v>114815740.49</v>
      </c>
      <c r="D122" s="177">
        <v>75936217.05</v>
      </c>
      <c r="E122" s="177">
        <v>424079177.14000005</v>
      </c>
      <c r="F122" s="177">
        <v>1991794781.4999998</v>
      </c>
      <c r="G122" s="177">
        <v>136909207.89000002</v>
      </c>
    </row>
    <row r="123" spans="1:7" ht="12.75" customHeight="1">
      <c r="A123" s="177" t="s">
        <v>791</v>
      </c>
      <c r="B123" s="274">
        <v>89837722.04999998</v>
      </c>
      <c r="C123" s="177">
        <v>6571753.66</v>
      </c>
      <c r="D123" s="177">
        <v>4290382.71</v>
      </c>
      <c r="E123" s="177">
        <v>22712266.769999996</v>
      </c>
      <c r="F123" s="177">
        <v>56263318.91</v>
      </c>
      <c r="G123" s="177">
        <v>4477104.88</v>
      </c>
    </row>
    <row r="124" spans="1:7" ht="12.75" customHeight="1">
      <c r="A124" s="177" t="s">
        <v>792</v>
      </c>
      <c r="B124" s="274">
        <v>117354556.16999999</v>
      </c>
      <c r="C124" s="177">
        <v>9299828.669999998</v>
      </c>
      <c r="D124" s="177">
        <v>6148073.760000001</v>
      </c>
      <c r="E124" s="177">
        <v>32508644.390000008</v>
      </c>
      <c r="F124" s="177">
        <v>69398009.35</v>
      </c>
      <c r="G124" s="177">
        <v>5817253.49</v>
      </c>
    </row>
    <row r="125" spans="1:7" ht="12.75" customHeight="1">
      <c r="A125" s="193" t="s">
        <v>793</v>
      </c>
      <c r="B125" s="274">
        <v>638522588.22</v>
      </c>
      <c r="C125" s="193">
        <v>34264520.650000006</v>
      </c>
      <c r="D125" s="193">
        <v>22702695.15</v>
      </c>
      <c r="E125" s="193">
        <v>123782792.12</v>
      </c>
      <c r="F125" s="193">
        <v>457772580.3000001</v>
      </c>
      <c r="G125" s="193">
        <v>32951064.01</v>
      </c>
    </row>
    <row r="126" spans="1:8" ht="12.75" customHeight="1">
      <c r="A126" s="193" t="s">
        <v>794</v>
      </c>
      <c r="B126" s="274">
        <v>603113307.5500001</v>
      </c>
      <c r="C126" s="193">
        <v>35811493.13</v>
      </c>
      <c r="D126" s="193">
        <v>23692386.669999998</v>
      </c>
      <c r="E126" s="193">
        <v>129795124.63999999</v>
      </c>
      <c r="F126" s="193">
        <v>413814303.10999995</v>
      </c>
      <c r="G126" s="193">
        <v>30783086.15</v>
      </c>
      <c r="H126" s="211"/>
    </row>
    <row r="127" spans="1:8" ht="17.25">
      <c r="A127" s="268" t="s">
        <v>949</v>
      </c>
      <c r="B127" s="209"/>
      <c r="C127" s="209"/>
      <c r="D127" s="209"/>
      <c r="E127" s="209"/>
      <c r="F127" s="209"/>
      <c r="G127" s="209"/>
      <c r="H127" s="211"/>
    </row>
    <row r="128" spans="1:7" ht="15">
      <c r="A128" s="266" t="s">
        <v>938</v>
      </c>
      <c r="B128" s="209"/>
      <c r="C128" s="209"/>
      <c r="D128" s="209"/>
      <c r="E128" s="209"/>
      <c r="F128" s="209"/>
      <c r="G128" s="209"/>
    </row>
    <row r="129" spans="1:7" ht="15">
      <c r="A129" s="266" t="s">
        <v>632</v>
      </c>
      <c r="B129" s="208"/>
      <c r="C129" s="208"/>
      <c r="D129" s="208"/>
      <c r="E129" s="208"/>
      <c r="F129" s="208"/>
      <c r="G129" s="208"/>
    </row>
    <row r="130" spans="1:7" ht="12.75" customHeight="1" thickBot="1">
      <c r="A130" s="211"/>
      <c r="B130" s="209"/>
      <c r="C130" s="209"/>
      <c r="D130" s="209"/>
      <c r="E130" s="209"/>
      <c r="F130" s="209"/>
      <c r="G130" s="209"/>
    </row>
    <row r="131" spans="1:8" ht="15">
      <c r="A131" s="267"/>
      <c r="B131" s="267" t="s">
        <v>939</v>
      </c>
      <c r="C131" s="267" t="s">
        <v>940</v>
      </c>
      <c r="D131" s="267" t="s">
        <v>941</v>
      </c>
      <c r="E131" s="267" t="s">
        <v>941</v>
      </c>
      <c r="F131" s="267" t="s">
        <v>941</v>
      </c>
      <c r="G131" s="267" t="s">
        <v>942</v>
      </c>
      <c r="H131" s="211"/>
    </row>
    <row r="132" spans="1:7" ht="12.75" customHeight="1">
      <c r="A132" s="225" t="s">
        <v>692</v>
      </c>
      <c r="B132" s="225" t="s">
        <v>943</v>
      </c>
      <c r="C132" s="225" t="s">
        <v>944</v>
      </c>
      <c r="D132" s="225" t="s">
        <v>945</v>
      </c>
      <c r="E132" s="225" t="s">
        <v>946</v>
      </c>
      <c r="F132" s="225" t="s">
        <v>947</v>
      </c>
      <c r="G132" s="225" t="s">
        <v>948</v>
      </c>
    </row>
    <row r="133" spans="1:7" ht="10.5" customHeight="1">
      <c r="A133" s="193"/>
      <c r="B133" s="209"/>
      <c r="C133" s="209"/>
      <c r="D133" s="209"/>
      <c r="E133" s="209"/>
      <c r="F133" s="209"/>
      <c r="G133" s="209"/>
    </row>
    <row r="134" spans="1:7" ht="12.75" customHeight="1">
      <c r="A134" s="177" t="s">
        <v>795</v>
      </c>
      <c r="B134" s="171">
        <v>883726062.6100001</v>
      </c>
      <c r="C134" s="171">
        <v>48818803.26</v>
      </c>
      <c r="D134" s="171">
        <v>32103876.68</v>
      </c>
      <c r="E134" s="171">
        <v>174534681.1</v>
      </c>
      <c r="F134" s="171">
        <v>628268701.57</v>
      </c>
      <c r="G134" s="171">
        <v>45501159</v>
      </c>
    </row>
    <row r="135" spans="1:7" ht="12.75" customHeight="1">
      <c r="A135" s="177" t="s">
        <v>796</v>
      </c>
      <c r="B135" s="177">
        <v>230971138.14999998</v>
      </c>
      <c r="C135" s="177">
        <v>15595137.670000002</v>
      </c>
      <c r="D135" s="177">
        <v>10311231.189999998</v>
      </c>
      <c r="E135" s="177">
        <v>54852103.61999998</v>
      </c>
      <c r="F135" s="177">
        <v>150212665.66999996</v>
      </c>
      <c r="G135" s="177">
        <v>11670691.89</v>
      </c>
    </row>
    <row r="136" spans="1:7" ht="12.75" customHeight="1">
      <c r="A136" s="177" t="s">
        <v>797</v>
      </c>
      <c r="B136" s="177">
        <v>466175201.42</v>
      </c>
      <c r="C136" s="177">
        <v>28924476.109999996</v>
      </c>
      <c r="D136" s="177">
        <v>19194593.820000004</v>
      </c>
      <c r="E136" s="177">
        <v>104582603.21</v>
      </c>
      <c r="F136" s="177">
        <v>313473528.28000003</v>
      </c>
      <c r="G136" s="177">
        <v>23657720.50999999</v>
      </c>
    </row>
    <row r="137" spans="1:7" ht="12.75" customHeight="1">
      <c r="A137" s="177" t="s">
        <v>798</v>
      </c>
      <c r="B137" s="177">
        <v>338551160.24999994</v>
      </c>
      <c r="C137" s="177">
        <v>24472230.250000004</v>
      </c>
      <c r="D137" s="177">
        <v>16225856.05</v>
      </c>
      <c r="E137" s="177">
        <v>87734119.25</v>
      </c>
      <c r="F137" s="177">
        <v>210118954.70000002</v>
      </c>
      <c r="G137" s="177">
        <v>16750166.51</v>
      </c>
    </row>
    <row r="138" spans="1:7" ht="12.75" customHeight="1">
      <c r="A138" s="193" t="s">
        <v>799</v>
      </c>
      <c r="B138" s="177">
        <v>1316195393.8900006</v>
      </c>
      <c r="C138" s="177">
        <v>58783350.029999994</v>
      </c>
      <c r="D138" s="177">
        <v>38834426.63</v>
      </c>
      <c r="E138" s="177">
        <v>215714981.95000002</v>
      </c>
      <c r="F138" s="177">
        <v>1002862635.28</v>
      </c>
      <c r="G138" s="177">
        <v>68953858.46</v>
      </c>
    </row>
    <row r="139" spans="1:7" ht="10.5" customHeight="1">
      <c r="A139" s="193"/>
      <c r="C139" s="177"/>
      <c r="D139" s="177"/>
      <c r="E139" s="177"/>
      <c r="F139" s="177"/>
      <c r="G139" s="177"/>
    </row>
    <row r="140" spans="1:7" ht="12.75" customHeight="1">
      <c r="A140" s="257" t="s">
        <v>800</v>
      </c>
      <c r="B140" s="195">
        <v>127875861806.69002</v>
      </c>
      <c r="C140" s="195">
        <v>5441359586.549995</v>
      </c>
      <c r="D140" s="195">
        <v>3596838228.5999985</v>
      </c>
      <c r="E140" s="195">
        <v>19902520744.439995</v>
      </c>
      <c r="F140" s="195">
        <v>98935143247.10002</v>
      </c>
      <c r="G140" s="195">
        <v>6754095851.520002</v>
      </c>
    </row>
    <row r="141" spans="1:7" ht="12.75" customHeight="1">
      <c r="A141" s="234"/>
      <c r="B141" s="258"/>
      <c r="C141" s="258"/>
      <c r="D141" s="258"/>
      <c r="E141" s="258"/>
      <c r="F141" s="258"/>
      <c r="G141" s="258"/>
    </row>
    <row r="142" spans="1:7" ht="12.75" customHeight="1" thickBot="1">
      <c r="A142" s="234"/>
      <c r="B142" s="234"/>
      <c r="C142" s="234"/>
      <c r="D142" s="234"/>
      <c r="E142" s="234"/>
      <c r="F142" s="234"/>
      <c r="G142" s="234"/>
    </row>
    <row r="143" spans="1:8" ht="15">
      <c r="A143" s="267"/>
      <c r="B143" s="267" t="s">
        <v>939</v>
      </c>
      <c r="C143" s="267" t="s">
        <v>940</v>
      </c>
      <c r="D143" s="267" t="s">
        <v>941</v>
      </c>
      <c r="E143" s="267" t="s">
        <v>941</v>
      </c>
      <c r="F143" s="267" t="s">
        <v>941</v>
      </c>
      <c r="G143" s="267" t="s">
        <v>942</v>
      </c>
      <c r="H143" s="211"/>
    </row>
    <row r="144" spans="1:7" ht="12.75" customHeight="1">
      <c r="A144" s="225" t="s">
        <v>801</v>
      </c>
      <c r="B144" s="225" t="s">
        <v>943</v>
      </c>
      <c r="C144" s="225" t="s">
        <v>944</v>
      </c>
      <c r="D144" s="225" t="s">
        <v>945</v>
      </c>
      <c r="E144" s="225" t="s">
        <v>946</v>
      </c>
      <c r="F144" s="225" t="s">
        <v>947</v>
      </c>
      <c r="G144" s="225" t="s">
        <v>948</v>
      </c>
    </row>
    <row r="145" spans="1:7" ht="10.5" customHeight="1">
      <c r="A145" s="236"/>
      <c r="B145" s="236"/>
      <c r="C145" s="236"/>
      <c r="D145" s="236"/>
      <c r="E145" s="236"/>
      <c r="F145" s="236"/>
      <c r="G145" s="236"/>
    </row>
    <row r="146" spans="1:7" ht="12.75" customHeight="1">
      <c r="A146" s="193" t="s">
        <v>802</v>
      </c>
      <c r="B146" s="171">
        <v>5266345726.429999</v>
      </c>
      <c r="C146" s="171">
        <v>194170156.35999998</v>
      </c>
      <c r="D146" s="171">
        <v>127795149.07</v>
      </c>
      <c r="E146" s="171">
        <v>712130507.0600001</v>
      </c>
      <c r="F146" s="171">
        <v>4232249913.9400005</v>
      </c>
      <c r="G146" s="171">
        <v>283662672.15999997</v>
      </c>
    </row>
    <row r="147" spans="1:7" ht="12.75" customHeight="1">
      <c r="A147" s="177" t="s">
        <v>713</v>
      </c>
      <c r="B147" s="177">
        <v>76285452.86</v>
      </c>
      <c r="C147" s="177">
        <v>5435869.92</v>
      </c>
      <c r="D147" s="177">
        <v>3582322.65</v>
      </c>
      <c r="E147" s="177">
        <v>18994613.580000002</v>
      </c>
      <c r="F147" s="177">
        <v>48272646.71</v>
      </c>
      <c r="G147" s="177">
        <v>3813323.69</v>
      </c>
    </row>
    <row r="148" spans="1:7" ht="12.75" customHeight="1">
      <c r="A148" s="177" t="s">
        <v>803</v>
      </c>
      <c r="B148" s="177">
        <v>293619099.95</v>
      </c>
      <c r="C148" s="177">
        <v>25679978.500000004</v>
      </c>
      <c r="D148" s="177">
        <v>16471295.55</v>
      </c>
      <c r="E148" s="177">
        <v>82577681.68</v>
      </c>
      <c r="F148" s="177">
        <v>168890144.22000003</v>
      </c>
      <c r="G148" s="177">
        <v>14511334.29</v>
      </c>
    </row>
    <row r="149" spans="1:7" ht="12.75" customHeight="1">
      <c r="A149" s="177" t="s">
        <v>804</v>
      </c>
      <c r="B149" s="177">
        <v>63375008.64000001</v>
      </c>
      <c r="C149" s="177">
        <v>5699615.550000001</v>
      </c>
      <c r="D149" s="177">
        <v>3772802.78</v>
      </c>
      <c r="E149" s="177">
        <v>20218585.310000002</v>
      </c>
      <c r="F149" s="177">
        <v>33684004.99999999</v>
      </c>
      <c r="G149" s="177">
        <v>3039982.49</v>
      </c>
    </row>
    <row r="150" spans="1:7" ht="12.75" customHeight="1">
      <c r="A150" s="177" t="s">
        <v>805</v>
      </c>
      <c r="B150" s="177">
        <v>949285792.0300002</v>
      </c>
      <c r="C150" s="177">
        <v>42493356.87</v>
      </c>
      <c r="D150" s="177">
        <v>27776689.419999998</v>
      </c>
      <c r="E150" s="177">
        <v>147879946.4</v>
      </c>
      <c r="F150" s="177">
        <v>731135799.34</v>
      </c>
      <c r="G150" s="177">
        <v>50384688.68999999</v>
      </c>
    </row>
    <row r="151" spans="1:7" ht="10.5" customHeight="1">
      <c r="A151" s="177"/>
      <c r="C151" s="177"/>
      <c r="D151" s="177"/>
      <c r="E151" s="177"/>
      <c r="F151" s="177"/>
      <c r="G151" s="177"/>
    </row>
    <row r="152" spans="1:7" ht="12.75" customHeight="1">
      <c r="A152" s="177" t="s">
        <v>806</v>
      </c>
      <c r="B152" s="177">
        <v>3636945400.0899997</v>
      </c>
      <c r="C152" s="177">
        <v>210255295.96000004</v>
      </c>
      <c r="D152" s="177">
        <v>138515675.92999998</v>
      </c>
      <c r="E152" s="177">
        <v>747404179.1200001</v>
      </c>
      <c r="F152" s="177">
        <v>2540770249.0800004</v>
      </c>
      <c r="G152" s="177">
        <v>186413881.54</v>
      </c>
    </row>
    <row r="153" spans="1:7" ht="12.75" customHeight="1">
      <c r="A153" s="177" t="s">
        <v>807</v>
      </c>
      <c r="B153" s="177">
        <v>271013302.17</v>
      </c>
      <c r="C153" s="177">
        <v>18200863.29</v>
      </c>
      <c r="D153" s="177">
        <v>12030560.989999998</v>
      </c>
      <c r="E153" s="177">
        <v>64849583.33</v>
      </c>
      <c r="F153" s="177">
        <v>175932294.56</v>
      </c>
      <c r="G153" s="177">
        <v>13667931.419999996</v>
      </c>
    </row>
    <row r="154" spans="1:7" ht="12.75" customHeight="1">
      <c r="A154" s="177" t="s">
        <v>808</v>
      </c>
      <c r="B154" s="177">
        <v>66784341.42</v>
      </c>
      <c r="C154" s="177">
        <v>5594227.63</v>
      </c>
      <c r="D154" s="177">
        <v>3648428.03</v>
      </c>
      <c r="E154" s="177">
        <v>19346589.15</v>
      </c>
      <c r="F154" s="177">
        <v>38195096.61</v>
      </c>
      <c r="G154" s="177">
        <v>3272749.79</v>
      </c>
    </row>
    <row r="155" spans="1:7" ht="12.75" customHeight="1">
      <c r="A155" s="177" t="s">
        <v>809</v>
      </c>
      <c r="B155" s="177">
        <v>527681702.28000003</v>
      </c>
      <c r="C155" s="177">
        <v>40648418.89</v>
      </c>
      <c r="D155" s="177">
        <v>26631271.709999997</v>
      </c>
      <c r="E155" s="177">
        <v>133058788.45000002</v>
      </c>
      <c r="F155" s="177">
        <v>327343223.23</v>
      </c>
      <c r="G155" s="177">
        <v>26479280.259999998</v>
      </c>
    </row>
    <row r="156" spans="1:7" ht="12.75" customHeight="1">
      <c r="A156" s="177" t="s">
        <v>810</v>
      </c>
      <c r="B156" s="177">
        <v>56226023.949999996</v>
      </c>
      <c r="C156" s="177">
        <v>5688514.28</v>
      </c>
      <c r="D156" s="177">
        <v>3672189.6</v>
      </c>
      <c r="E156" s="177">
        <v>18119815.84</v>
      </c>
      <c r="F156" s="177">
        <v>28745504.229999997</v>
      </c>
      <c r="G156" s="177">
        <v>2724458.78</v>
      </c>
    </row>
    <row r="157" spans="1:7" ht="10.5" customHeight="1">
      <c r="A157" s="177"/>
      <c r="C157" s="177"/>
      <c r="D157" s="177"/>
      <c r="E157" s="177"/>
      <c r="F157" s="177"/>
      <c r="G157" s="177"/>
    </row>
    <row r="158" spans="1:7" ht="12.75" customHeight="1">
      <c r="A158" s="177" t="s">
        <v>732</v>
      </c>
      <c r="B158" s="177">
        <v>761255013.36</v>
      </c>
      <c r="C158" s="177">
        <v>32243642.330000002</v>
      </c>
      <c r="D158" s="177">
        <v>20939692.270000003</v>
      </c>
      <c r="E158" s="177">
        <v>113894958.33000001</v>
      </c>
      <c r="F158" s="177">
        <v>594176720.4300001</v>
      </c>
      <c r="G158" s="177">
        <v>40464682.49999999</v>
      </c>
    </row>
    <row r="159" spans="1:7" ht="12.75" customHeight="1">
      <c r="A159" s="177" t="s">
        <v>811</v>
      </c>
      <c r="B159" s="177">
        <v>538605512.48</v>
      </c>
      <c r="C159" s="177">
        <v>16270872.07</v>
      </c>
      <c r="D159" s="177">
        <v>10672942.05</v>
      </c>
      <c r="E159" s="177">
        <v>59714423.72</v>
      </c>
      <c r="F159" s="177">
        <v>451947274.6399999</v>
      </c>
      <c r="G159" s="177">
        <v>29218513.54</v>
      </c>
    </row>
    <row r="160" spans="1:7" ht="12.75" customHeight="1">
      <c r="A160" s="177" t="s">
        <v>812</v>
      </c>
      <c r="B160" s="177">
        <v>108257316.75</v>
      </c>
      <c r="C160" s="177">
        <v>8083021.88</v>
      </c>
      <c r="D160" s="177">
        <v>5272370.26</v>
      </c>
      <c r="E160" s="177">
        <v>26915586.16</v>
      </c>
      <c r="F160" s="177">
        <v>67986338.45</v>
      </c>
      <c r="G160" s="177">
        <v>5441473.08</v>
      </c>
    </row>
    <row r="161" spans="1:7" ht="12.75" customHeight="1">
      <c r="A161" s="177" t="s">
        <v>813</v>
      </c>
      <c r="B161" s="177">
        <v>431440741.77</v>
      </c>
      <c r="C161" s="177">
        <v>23080499.830000002</v>
      </c>
      <c r="D161" s="177">
        <v>15123842.040000001</v>
      </c>
      <c r="E161" s="177">
        <v>80041897.96</v>
      </c>
      <c r="F161" s="177">
        <v>313194501.94</v>
      </c>
      <c r="G161" s="177">
        <v>22557019.580000002</v>
      </c>
    </row>
    <row r="162" spans="1:7" ht="12.75" customHeight="1">
      <c r="A162" s="177" t="s">
        <v>814</v>
      </c>
      <c r="B162" s="177">
        <v>86463665.99000002</v>
      </c>
      <c r="C162" s="177">
        <v>6456045.900000001</v>
      </c>
      <c r="D162" s="177">
        <v>4203646.18</v>
      </c>
      <c r="E162" s="177">
        <v>21052132.18</v>
      </c>
      <c r="F162" s="177">
        <v>54751841.730000004</v>
      </c>
      <c r="G162" s="177">
        <v>4324405.39</v>
      </c>
    </row>
    <row r="163" spans="1:7" ht="10.5" customHeight="1">
      <c r="A163" s="177"/>
      <c r="C163" s="177"/>
      <c r="D163" s="177"/>
      <c r="E163" s="177"/>
      <c r="F163" s="177"/>
      <c r="G163" s="177"/>
    </row>
    <row r="164" spans="1:7" ht="12.75" customHeight="1">
      <c r="A164" s="177" t="s">
        <v>815</v>
      </c>
      <c r="B164" s="177">
        <v>1652962857.1099997</v>
      </c>
      <c r="C164" s="177">
        <v>119929731.12</v>
      </c>
      <c r="D164" s="177">
        <v>79013628.2</v>
      </c>
      <c r="E164" s="177">
        <v>419303262.59999996</v>
      </c>
      <c r="F164" s="177">
        <v>1034716235.1899998</v>
      </c>
      <c r="G164" s="177">
        <v>82924415.03000002</v>
      </c>
    </row>
    <row r="165" spans="1:7" ht="12.75" customHeight="1">
      <c r="A165" s="177" t="s">
        <v>816</v>
      </c>
      <c r="B165" s="177">
        <v>424724813.89</v>
      </c>
      <c r="C165" s="177">
        <v>30655124.990000002</v>
      </c>
      <c r="D165" s="177">
        <v>20183979.870000005</v>
      </c>
      <c r="E165" s="177">
        <v>105071127.00999999</v>
      </c>
      <c r="F165" s="177">
        <v>268814582.02</v>
      </c>
      <c r="G165" s="177">
        <v>21342541.25</v>
      </c>
    </row>
    <row r="166" spans="1:7" ht="12.75" customHeight="1">
      <c r="A166" s="177" t="s">
        <v>817</v>
      </c>
      <c r="B166" s="177">
        <v>240581429.76999998</v>
      </c>
      <c r="C166" s="177">
        <v>20566133.53</v>
      </c>
      <c r="D166" s="177">
        <v>13565918.31</v>
      </c>
      <c r="E166" s="177">
        <v>71044912.35</v>
      </c>
      <c r="F166" s="177">
        <v>135404465.57999998</v>
      </c>
      <c r="G166" s="177">
        <v>11841487.4</v>
      </c>
    </row>
    <row r="167" spans="1:7" ht="12.75" customHeight="1">
      <c r="A167" s="193" t="s">
        <v>818</v>
      </c>
      <c r="B167" s="177">
        <v>140456435.33</v>
      </c>
      <c r="C167" s="193">
        <v>4991547.85</v>
      </c>
      <c r="D167" s="193">
        <v>3267792.39</v>
      </c>
      <c r="E167" s="193">
        <v>17504853.270000003</v>
      </c>
      <c r="F167" s="193">
        <v>114692241.82000001</v>
      </c>
      <c r="G167" s="193">
        <v>7556080.469999999</v>
      </c>
    </row>
    <row r="168" spans="1:8" ht="12.75" customHeight="1">
      <c r="A168" s="230" t="s">
        <v>819</v>
      </c>
      <c r="B168" s="177">
        <v>1051331905.6000001</v>
      </c>
      <c r="C168" s="193">
        <v>59307958.99000001</v>
      </c>
      <c r="D168" s="193">
        <v>39152489.010000005</v>
      </c>
      <c r="E168" s="193">
        <v>205249557.4</v>
      </c>
      <c r="F168" s="193">
        <v>747621900.2</v>
      </c>
      <c r="G168" s="193">
        <v>54394160.050000004</v>
      </c>
      <c r="H168" s="211"/>
    </row>
    <row r="169" spans="1:8" ht="17.25">
      <c r="A169" s="268" t="s">
        <v>949</v>
      </c>
      <c r="B169" s="209"/>
      <c r="C169" s="209"/>
      <c r="D169" s="209"/>
      <c r="E169" s="209"/>
      <c r="F169" s="209"/>
      <c r="G169" s="209"/>
      <c r="H169" s="211"/>
    </row>
    <row r="170" spans="1:7" ht="15">
      <c r="A170" s="266" t="s">
        <v>938</v>
      </c>
      <c r="B170" s="209"/>
      <c r="C170" s="209"/>
      <c r="D170" s="209"/>
      <c r="E170" s="209"/>
      <c r="F170" s="209"/>
      <c r="G170" s="209"/>
    </row>
    <row r="171" spans="1:7" ht="15">
      <c r="A171" s="266" t="s">
        <v>632</v>
      </c>
      <c r="B171" s="208"/>
      <c r="C171" s="208"/>
      <c r="D171" s="208"/>
      <c r="E171" s="208"/>
      <c r="F171" s="208"/>
      <c r="G171" s="208"/>
    </row>
    <row r="172" spans="1:7" ht="12.75" customHeight="1" thickBot="1">
      <c r="A172" s="211"/>
      <c r="B172" s="209"/>
      <c r="C172" s="209"/>
      <c r="D172" s="209"/>
      <c r="E172" s="209"/>
      <c r="F172" s="209"/>
      <c r="G172" s="209"/>
    </row>
    <row r="173" spans="1:8" ht="15">
      <c r="A173" s="267"/>
      <c r="B173" s="267" t="s">
        <v>939</v>
      </c>
      <c r="C173" s="267" t="s">
        <v>940</v>
      </c>
      <c r="D173" s="267" t="s">
        <v>941</v>
      </c>
      <c r="E173" s="267" t="s">
        <v>941</v>
      </c>
      <c r="F173" s="267" t="s">
        <v>941</v>
      </c>
      <c r="G173" s="267" t="s">
        <v>942</v>
      </c>
      <c r="H173" s="211"/>
    </row>
    <row r="174" spans="1:7" ht="12.75" customHeight="1">
      <c r="A174" s="225" t="s">
        <v>801</v>
      </c>
      <c r="B174" s="225" t="s">
        <v>943</v>
      </c>
      <c r="C174" s="225" t="s">
        <v>944</v>
      </c>
      <c r="D174" s="225" t="s">
        <v>945</v>
      </c>
      <c r="E174" s="225" t="s">
        <v>946</v>
      </c>
      <c r="F174" s="225" t="s">
        <v>947</v>
      </c>
      <c r="G174" s="225" t="s">
        <v>948</v>
      </c>
    </row>
    <row r="175" spans="1:7" ht="10.5" customHeight="1">
      <c r="A175" s="171"/>
      <c r="C175" s="171"/>
      <c r="D175" s="171"/>
      <c r="E175" s="171"/>
      <c r="F175" s="171"/>
      <c r="G175" s="171"/>
    </row>
    <row r="176" spans="1:7" ht="12.75" customHeight="1">
      <c r="A176" s="171" t="s">
        <v>909</v>
      </c>
      <c r="B176" s="171">
        <v>677776022.2100002</v>
      </c>
      <c r="C176" s="171">
        <v>38685132.080000006</v>
      </c>
      <c r="D176" s="171">
        <v>25435141.659999996</v>
      </c>
      <c r="E176" s="171">
        <v>135780692.47</v>
      </c>
      <c r="F176" s="171">
        <v>477875056.00000006</v>
      </c>
      <c r="G176" s="171">
        <v>34972372.73</v>
      </c>
    </row>
    <row r="177" spans="1:7" ht="12.75" customHeight="1">
      <c r="A177" s="177" t="s">
        <v>910</v>
      </c>
      <c r="B177" s="177">
        <v>218546904.45999998</v>
      </c>
      <c r="C177" s="177">
        <v>14234682.739999998</v>
      </c>
      <c r="D177" s="177">
        <v>9386249.020000001</v>
      </c>
      <c r="E177" s="177">
        <v>50496087.81</v>
      </c>
      <c r="F177" s="177">
        <v>144429884.88999996</v>
      </c>
      <c r="G177" s="177">
        <v>11110162.609999998</v>
      </c>
    </row>
    <row r="178" spans="1:7" ht="12.75" customHeight="1">
      <c r="A178" s="177" t="s">
        <v>911</v>
      </c>
      <c r="B178" s="177">
        <v>176196095.32</v>
      </c>
      <c r="C178" s="177">
        <v>13113341.74</v>
      </c>
      <c r="D178" s="177">
        <v>8599430.34</v>
      </c>
      <c r="E178" s="177">
        <v>43038451.650000006</v>
      </c>
      <c r="F178" s="177">
        <v>111444871.59</v>
      </c>
      <c r="G178" s="177">
        <v>8867625.18</v>
      </c>
    </row>
    <row r="179" spans="1:7" ht="12.75" customHeight="1">
      <c r="A179" s="177" t="s">
        <v>912</v>
      </c>
      <c r="B179" s="177">
        <v>2243623816.62</v>
      </c>
      <c r="C179" s="177">
        <v>161784727.18</v>
      </c>
      <c r="D179" s="177">
        <v>106808078.14999999</v>
      </c>
      <c r="E179" s="177">
        <v>563106097.63</v>
      </c>
      <c r="F179" s="177">
        <v>1411924913.6599998</v>
      </c>
      <c r="G179" s="177">
        <v>112880044.36</v>
      </c>
    </row>
    <row r="180" spans="1:7" ht="12.75" customHeight="1">
      <c r="A180" s="177" t="s">
        <v>913</v>
      </c>
      <c r="B180" s="177">
        <v>3079869626.2</v>
      </c>
      <c r="C180" s="177">
        <v>185769923.48000002</v>
      </c>
      <c r="D180" s="177">
        <v>122251085.45000002</v>
      </c>
      <c r="E180" s="177">
        <v>625850165.5499998</v>
      </c>
      <c r="F180" s="177">
        <v>2145998451.72</v>
      </c>
      <c r="G180" s="177">
        <v>159443644.91</v>
      </c>
    </row>
    <row r="181" spans="1:7" ht="10.5" customHeight="1">
      <c r="A181" s="177"/>
      <c r="C181" s="177"/>
      <c r="D181" s="177"/>
      <c r="E181" s="177"/>
      <c r="F181" s="177"/>
      <c r="G181" s="177"/>
    </row>
    <row r="182" spans="1:7" ht="12.75" customHeight="1">
      <c r="A182" s="177" t="s">
        <v>914</v>
      </c>
      <c r="B182" s="177">
        <v>55232775.13999999</v>
      </c>
      <c r="C182" s="177">
        <v>3891374.75</v>
      </c>
      <c r="D182" s="177">
        <v>2549682.45</v>
      </c>
      <c r="E182" s="177">
        <v>13542596.770000001</v>
      </c>
      <c r="F182" s="177">
        <v>35249121.169999994</v>
      </c>
      <c r="G182" s="177">
        <v>2773135.38</v>
      </c>
    </row>
    <row r="183" spans="1:7" ht="12.75" customHeight="1">
      <c r="A183" s="177" t="s">
        <v>915</v>
      </c>
      <c r="B183" s="177">
        <v>309470384.04</v>
      </c>
      <c r="C183" s="177">
        <v>29818158.169999998</v>
      </c>
      <c r="D183" s="177">
        <v>19619560.799999997</v>
      </c>
      <c r="E183" s="177">
        <v>98684559.41</v>
      </c>
      <c r="F183" s="177">
        <v>161348105.66000003</v>
      </c>
      <c r="G183" s="177">
        <v>15114412.889999999</v>
      </c>
    </row>
    <row r="184" spans="1:7" ht="12.75" customHeight="1">
      <c r="A184" s="177" t="s">
        <v>916</v>
      </c>
      <c r="B184" s="177">
        <v>282263503.46</v>
      </c>
      <c r="C184" s="177">
        <v>11750168.850000001</v>
      </c>
      <c r="D184" s="177">
        <v>7762088.56</v>
      </c>
      <c r="E184" s="177">
        <v>43643484.99</v>
      </c>
      <c r="F184" s="177">
        <v>219107761.06000003</v>
      </c>
      <c r="G184" s="177">
        <v>14830533.49</v>
      </c>
    </row>
    <row r="185" spans="1:7" ht="12.75" customHeight="1">
      <c r="A185" s="177" t="s">
        <v>917</v>
      </c>
      <c r="B185" s="177">
        <v>1066157788.3900001</v>
      </c>
      <c r="C185" s="177">
        <v>88099332.94</v>
      </c>
      <c r="D185" s="177">
        <v>58123142.58</v>
      </c>
      <c r="E185" s="177">
        <v>300050885.4800001</v>
      </c>
      <c r="F185" s="177">
        <v>619884427.39</v>
      </c>
      <c r="G185" s="177">
        <v>52791985.82</v>
      </c>
    </row>
    <row r="186" spans="1:7" ht="12.75" customHeight="1">
      <c r="A186" s="177" t="s">
        <v>918</v>
      </c>
      <c r="B186" s="177">
        <v>155632503.70000002</v>
      </c>
      <c r="C186" s="177">
        <v>9760134.28</v>
      </c>
      <c r="D186" s="177">
        <v>6448504.06</v>
      </c>
      <c r="E186" s="177">
        <v>34589042.150000006</v>
      </c>
      <c r="F186" s="177">
        <v>104834823.20999998</v>
      </c>
      <c r="G186" s="177">
        <v>7899477.120000001</v>
      </c>
    </row>
    <row r="187" spans="1:7" ht="10.5" customHeight="1">
      <c r="A187" s="177"/>
      <c r="C187" s="177"/>
      <c r="D187" s="177"/>
      <c r="E187" s="177"/>
      <c r="F187" s="177"/>
      <c r="G187" s="177"/>
    </row>
    <row r="188" spans="1:7" ht="12.75" customHeight="1">
      <c r="A188" s="177" t="s">
        <v>780</v>
      </c>
      <c r="B188" s="177">
        <v>4123798321.6499996</v>
      </c>
      <c r="C188" s="177">
        <v>192009020.04</v>
      </c>
      <c r="D188" s="177">
        <v>126049470.05</v>
      </c>
      <c r="E188" s="177">
        <v>656773805.0100001</v>
      </c>
      <c r="F188" s="177">
        <v>3148966026.5499997</v>
      </c>
      <c r="G188" s="177">
        <v>219170130.05999997</v>
      </c>
    </row>
    <row r="189" spans="1:7" ht="12.75" customHeight="1">
      <c r="A189" s="177" t="s">
        <v>919</v>
      </c>
      <c r="B189" s="177">
        <v>1363136389.21</v>
      </c>
      <c r="C189" s="177">
        <v>93516736.47</v>
      </c>
      <c r="D189" s="177">
        <v>61700214.76</v>
      </c>
      <c r="E189" s="177">
        <v>325106914.73</v>
      </c>
      <c r="F189" s="177">
        <v>882812523.25</v>
      </c>
      <c r="G189" s="177">
        <v>69135381.19999999</v>
      </c>
    </row>
    <row r="190" spans="1:7" ht="12.75" customHeight="1">
      <c r="A190" s="177" t="s">
        <v>920</v>
      </c>
      <c r="B190" s="177">
        <v>422855894.78</v>
      </c>
      <c r="C190" s="177">
        <v>24140024.020000003</v>
      </c>
      <c r="D190" s="177">
        <v>15947792.309999999</v>
      </c>
      <c r="E190" s="177">
        <v>86720045.03999999</v>
      </c>
      <c r="F190" s="177">
        <v>296048033.41</v>
      </c>
      <c r="G190" s="177">
        <v>21652089.310000002</v>
      </c>
    </row>
    <row r="191" spans="1:7" ht="12.75" customHeight="1">
      <c r="A191" s="177" t="s">
        <v>921</v>
      </c>
      <c r="B191" s="177">
        <v>310142674.63000005</v>
      </c>
      <c r="C191" s="177">
        <v>21837803.369999997</v>
      </c>
      <c r="D191" s="177">
        <v>14448277.36</v>
      </c>
      <c r="E191" s="177">
        <v>78076761.50000001</v>
      </c>
      <c r="F191" s="177">
        <v>195779832.39999998</v>
      </c>
      <c r="G191" s="177">
        <v>15537654.160000002</v>
      </c>
    </row>
    <row r="192" spans="1:7" ht="12.75" customHeight="1">
      <c r="A192" s="177" t="s">
        <v>922</v>
      </c>
      <c r="B192" s="177">
        <v>1486958864.8600001</v>
      </c>
      <c r="C192" s="177">
        <v>76803150.73999998</v>
      </c>
      <c r="D192" s="177">
        <v>50620420.97000001</v>
      </c>
      <c r="E192" s="177">
        <v>269302494.46999997</v>
      </c>
      <c r="F192" s="177">
        <v>1090232798.6799998</v>
      </c>
      <c r="G192" s="177">
        <v>77281298.30000003</v>
      </c>
    </row>
    <row r="193" spans="1:7" ht="10.5" customHeight="1">
      <c r="A193" s="177"/>
      <c r="C193" s="177"/>
      <c r="D193" s="177"/>
      <c r="E193" s="177"/>
      <c r="F193" s="177"/>
      <c r="G193" s="177"/>
    </row>
    <row r="194" spans="1:7" ht="12.75" customHeight="1">
      <c r="A194" s="177" t="s">
        <v>923</v>
      </c>
      <c r="B194" s="177">
        <v>8832514191.659998</v>
      </c>
      <c r="C194" s="177">
        <v>410562068.32</v>
      </c>
      <c r="D194" s="177">
        <v>270553431.75000006</v>
      </c>
      <c r="E194" s="177">
        <v>1459650338.9899998</v>
      </c>
      <c r="F194" s="177">
        <v>6691748352.599999</v>
      </c>
      <c r="G194" s="177">
        <v>464687736.54</v>
      </c>
    </row>
    <row r="195" spans="1:7" ht="12.75" customHeight="1">
      <c r="A195" s="177" t="s">
        <v>924</v>
      </c>
      <c r="B195" s="177">
        <v>275702728.03</v>
      </c>
      <c r="C195" s="177">
        <v>20032550.150000002</v>
      </c>
      <c r="D195" s="177">
        <v>13251563.26</v>
      </c>
      <c r="E195" s="177">
        <v>71219878.92999999</v>
      </c>
      <c r="F195" s="177">
        <v>171198735.69000003</v>
      </c>
      <c r="G195" s="177">
        <v>13766531.779999997</v>
      </c>
    </row>
    <row r="196" spans="1:7" ht="12.75" customHeight="1">
      <c r="A196" s="177" t="s">
        <v>925</v>
      </c>
      <c r="B196" s="177">
        <v>266456521.48000005</v>
      </c>
      <c r="C196" s="177">
        <v>12590816.420000002</v>
      </c>
      <c r="D196" s="177">
        <v>8165492.23</v>
      </c>
      <c r="E196" s="177">
        <v>43154564.16</v>
      </c>
      <c r="F196" s="177">
        <v>202545648.67000005</v>
      </c>
      <c r="G196" s="177">
        <v>14043000.26</v>
      </c>
    </row>
    <row r="197" spans="1:7" ht="12.75" customHeight="1">
      <c r="A197" s="193" t="s">
        <v>926</v>
      </c>
      <c r="B197" s="177">
        <v>500737683.8999999</v>
      </c>
      <c r="C197" s="193">
        <v>25773528.53</v>
      </c>
      <c r="D197" s="193">
        <v>16907913.19</v>
      </c>
      <c r="E197" s="193">
        <v>89525566.6</v>
      </c>
      <c r="F197" s="193">
        <v>368530675.57999986</v>
      </c>
      <c r="G197" s="193">
        <v>26223002.760000005</v>
      </c>
    </row>
    <row r="198" spans="1:8" ht="10.5" customHeight="1">
      <c r="A198" s="277"/>
      <c r="B198" s="253"/>
      <c r="C198" s="253"/>
      <c r="D198" s="253"/>
      <c r="E198" s="253"/>
      <c r="F198" s="253"/>
      <c r="G198" s="253"/>
      <c r="H198" s="211"/>
    </row>
    <row r="199" spans="1:7" ht="15" customHeight="1">
      <c r="A199" s="257" t="s">
        <v>927</v>
      </c>
      <c r="B199" s="195">
        <v>42490714231.61</v>
      </c>
      <c r="C199" s="195">
        <v>2309623550.0100007</v>
      </c>
      <c r="D199" s="195">
        <v>1519920225.2599998</v>
      </c>
      <c r="E199" s="195">
        <v>8072685434.240002</v>
      </c>
      <c r="F199" s="195">
        <v>30588485022.099995</v>
      </c>
      <c r="G199" s="195">
        <v>2210215300.2600007</v>
      </c>
    </row>
    <row r="200" spans="1:7" ht="15" customHeight="1">
      <c r="A200" s="257" t="s">
        <v>800</v>
      </c>
      <c r="B200" s="195">
        <v>127875861806.69002</v>
      </c>
      <c r="C200" s="195">
        <v>5441359586.549995</v>
      </c>
      <c r="D200" s="195">
        <v>3596838228.5999985</v>
      </c>
      <c r="E200" s="195">
        <v>19902520744.439995</v>
      </c>
      <c r="F200" s="195">
        <v>98935143247.10002</v>
      </c>
      <c r="G200" s="195">
        <v>6754095851.520002</v>
      </c>
    </row>
    <row r="201" spans="1:7" ht="15" customHeight="1">
      <c r="A201" s="257" t="s">
        <v>951</v>
      </c>
      <c r="B201" s="206">
        <v>4457009253.570001</v>
      </c>
      <c r="C201" s="206">
        <v>233091376.46999994</v>
      </c>
      <c r="D201" s="206">
        <v>141966897.41</v>
      </c>
      <c r="E201" s="206">
        <v>710034600.4</v>
      </c>
      <c r="F201" s="206">
        <v>3371916379.2900004</v>
      </c>
      <c r="G201" s="206">
        <v>237008923.26999998</v>
      </c>
    </row>
    <row r="202" spans="1:7" ht="12.75" customHeight="1">
      <c r="A202" s="257"/>
      <c r="B202" s="243"/>
      <c r="C202" s="243"/>
      <c r="D202" s="243"/>
      <c r="E202" s="243"/>
      <c r="F202" s="243"/>
      <c r="G202" s="243"/>
    </row>
    <row r="203" spans="1:7" ht="15" customHeight="1">
      <c r="A203" s="257" t="s">
        <v>928</v>
      </c>
      <c r="B203" s="195">
        <v>174823585291.87003</v>
      </c>
      <c r="C203" s="195">
        <v>7984074513.029996</v>
      </c>
      <c r="D203" s="195">
        <v>5258725351.269999</v>
      </c>
      <c r="E203" s="195">
        <v>28685240779.079998</v>
      </c>
      <c r="F203" s="195">
        <v>132895544648.49</v>
      </c>
      <c r="G203" s="195">
        <v>9201320075.050003</v>
      </c>
    </row>
    <row r="204" spans="1:7" ht="12.75" customHeight="1">
      <c r="A204" s="234"/>
      <c r="B204" s="261"/>
      <c r="C204" s="261"/>
      <c r="D204" s="261"/>
      <c r="E204" s="261"/>
      <c r="F204" s="261"/>
      <c r="G204" s="261"/>
    </row>
    <row r="205" spans="1:7" ht="12.75" customHeight="1">
      <c r="A205" s="199" t="s">
        <v>595</v>
      </c>
      <c r="B205" s="209"/>
      <c r="C205" s="199"/>
      <c r="D205" s="199"/>
      <c r="E205" s="199"/>
      <c r="F205" s="199"/>
      <c r="G205" s="278"/>
    </row>
    <row r="206" spans="1:7" ht="12.75" customHeight="1">
      <c r="A206" s="174" t="s">
        <v>950</v>
      </c>
      <c r="B206" s="209"/>
      <c r="C206" s="199"/>
      <c r="D206" s="199"/>
      <c r="E206" s="199"/>
      <c r="F206" s="199"/>
      <c r="G206" s="199"/>
    </row>
    <row r="207" ht="15">
      <c r="A207" s="164" t="s">
        <v>936</v>
      </c>
    </row>
  </sheetData>
  <sheetProtection/>
  <printOptions horizontalCentered="1"/>
  <pageMargins left="0.5" right="0.5" top="0.5" bottom="1" header="0.5" footer="0.5"/>
  <pageSetup firstPageNumber="17" useFirstPageNumber="1" fitToHeight="6" horizontalDpi="600" verticalDpi="600" orientation="landscape" scale="84" r:id="rId1"/>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dimension ref="A1:O41"/>
  <sheetViews>
    <sheetView zoomScale="75" zoomScaleNormal="75" zoomScalePageLayoutView="0" workbookViewId="0" topLeftCell="A1">
      <selection activeCell="A1" sqref="A1"/>
    </sheetView>
  </sheetViews>
  <sheetFormatPr defaultColWidth="9.28125" defaultRowHeight="12.75"/>
  <cols>
    <col min="1" max="1" width="7.57421875" style="280" customWidth="1"/>
    <col min="2" max="2" width="20.140625" style="280" customWidth="1"/>
    <col min="3" max="3" width="12.57421875" style="283" customWidth="1"/>
    <col min="4" max="4" width="12.421875" style="280" customWidth="1"/>
    <col min="5" max="5" width="2.7109375" style="280" customWidth="1"/>
    <col min="6" max="6" width="12.57421875" style="283" customWidth="1"/>
    <col min="7" max="7" width="12.140625" style="280" customWidth="1"/>
    <col min="8" max="8" width="2.7109375" style="280" customWidth="1"/>
    <col min="9" max="9" width="12.57421875" style="283" customWidth="1"/>
    <col min="10" max="10" width="12.140625" style="280" customWidth="1"/>
    <col min="11" max="11" width="2.7109375" style="284" customWidth="1"/>
    <col min="12" max="12" width="12.57421875" style="283" customWidth="1"/>
    <col min="13" max="13" width="12.140625" style="280" customWidth="1"/>
    <col min="14" max="14" width="2.7109375" style="280" customWidth="1"/>
    <col min="15" max="15" width="12.57421875" style="283" customWidth="1"/>
    <col min="16" max="16" width="11.140625" style="280" bestFit="1" customWidth="1"/>
    <col min="17" max="16384" width="9.28125" style="280" customWidth="1"/>
  </cols>
  <sheetData>
    <row r="1" spans="1:5" ht="17.25">
      <c r="A1" s="279" t="s">
        <v>952</v>
      </c>
      <c r="C1" s="281"/>
      <c r="D1" s="282"/>
      <c r="E1" s="282"/>
    </row>
    <row r="2" spans="1:5" ht="15">
      <c r="A2" s="285" t="s">
        <v>953</v>
      </c>
      <c r="D2" s="282"/>
      <c r="E2" s="282"/>
    </row>
    <row r="3" spans="2:8" ht="13.5" thickBot="1">
      <c r="B3" s="286"/>
      <c r="C3" s="287"/>
      <c r="D3" s="286"/>
      <c r="E3" s="286"/>
      <c r="F3" s="287"/>
      <c r="G3" s="286"/>
      <c r="H3" s="286"/>
    </row>
    <row r="4" spans="1:13" ht="15">
      <c r="A4" s="933"/>
      <c r="B4" s="934"/>
      <c r="C4" s="288">
        <v>2005</v>
      </c>
      <c r="D4" s="288"/>
      <c r="E4" s="289"/>
      <c r="F4" s="288"/>
      <c r="G4" s="288"/>
      <c r="H4" s="289"/>
      <c r="I4" s="288">
        <v>2007</v>
      </c>
      <c r="J4" s="288"/>
      <c r="K4" s="289"/>
      <c r="L4" s="288">
        <v>2008</v>
      </c>
      <c r="M4" s="288"/>
    </row>
    <row r="5" spans="1:13" ht="15">
      <c r="A5" s="930"/>
      <c r="B5" s="935"/>
      <c r="C5" s="290" t="s">
        <v>664</v>
      </c>
      <c r="D5" s="290"/>
      <c r="E5" s="284"/>
      <c r="F5" s="290" t="s">
        <v>664</v>
      </c>
      <c r="G5" s="290"/>
      <c r="H5" s="290"/>
      <c r="I5" s="290" t="s">
        <v>664</v>
      </c>
      <c r="J5" s="290"/>
      <c r="K5" s="290"/>
      <c r="L5" s="290" t="s">
        <v>664</v>
      </c>
      <c r="M5" s="290"/>
    </row>
    <row r="6" spans="1:13" ht="15">
      <c r="A6" s="936" t="s">
        <v>954</v>
      </c>
      <c r="B6" s="932"/>
      <c r="C6" s="291" t="s">
        <v>955</v>
      </c>
      <c r="D6" s="291" t="s">
        <v>628</v>
      </c>
      <c r="E6" s="292"/>
      <c r="F6" s="291" t="s">
        <v>955</v>
      </c>
      <c r="G6" s="291" t="s">
        <v>628</v>
      </c>
      <c r="H6" s="291"/>
      <c r="I6" s="291" t="s">
        <v>955</v>
      </c>
      <c r="J6" s="291" t="s">
        <v>628</v>
      </c>
      <c r="K6" s="291"/>
      <c r="L6" s="291" t="s">
        <v>955</v>
      </c>
      <c r="M6" s="291" t="s">
        <v>628</v>
      </c>
    </row>
    <row r="7" spans="1:11" ht="12.75">
      <c r="A7" s="937"/>
      <c r="B7" s="937"/>
      <c r="E7" s="284"/>
      <c r="K7" s="280"/>
    </row>
    <row r="8" spans="1:13" ht="12.75">
      <c r="A8" s="930" t="s">
        <v>956</v>
      </c>
      <c r="B8" s="930"/>
      <c r="C8" s="293">
        <v>94262</v>
      </c>
      <c r="D8" s="294">
        <v>11128711.58</v>
      </c>
      <c r="E8" s="284"/>
      <c r="F8" s="293">
        <v>116758</v>
      </c>
      <c r="G8" s="294">
        <v>17040137.22</v>
      </c>
      <c r="I8" s="293">
        <v>113235</v>
      </c>
      <c r="J8" s="294">
        <v>17166973.37</v>
      </c>
      <c r="K8" s="280"/>
      <c r="L8" s="293">
        <v>117392</v>
      </c>
      <c r="M8" s="294">
        <v>18085984.87</v>
      </c>
    </row>
    <row r="9" spans="1:15" ht="12.75">
      <c r="A9" s="930" t="s">
        <v>957</v>
      </c>
      <c r="B9" s="930"/>
      <c r="C9" s="293">
        <v>4653</v>
      </c>
      <c r="D9" s="295">
        <v>636943.15</v>
      </c>
      <c r="E9" s="284"/>
      <c r="F9" s="293">
        <v>4347</v>
      </c>
      <c r="G9" s="295">
        <v>709355.51</v>
      </c>
      <c r="I9" s="293">
        <v>5487</v>
      </c>
      <c r="J9" s="295">
        <v>922393.51</v>
      </c>
      <c r="K9" s="280"/>
      <c r="L9" s="293">
        <v>4947</v>
      </c>
      <c r="M9" s="295">
        <v>872302.69</v>
      </c>
      <c r="O9" s="280"/>
    </row>
    <row r="10" spans="1:15" ht="12.75" customHeight="1">
      <c r="A10" s="931" t="s">
        <v>958</v>
      </c>
      <c r="B10" s="932"/>
      <c r="C10" s="293">
        <v>12956</v>
      </c>
      <c r="D10" s="295">
        <v>1243193.26</v>
      </c>
      <c r="E10" s="284"/>
      <c r="F10" s="293">
        <v>13527</v>
      </c>
      <c r="G10" s="295">
        <v>1427328.22</v>
      </c>
      <c r="I10" s="293">
        <v>19019</v>
      </c>
      <c r="J10" s="295">
        <v>2114205.31</v>
      </c>
      <c r="K10" s="280"/>
      <c r="L10" s="293">
        <v>17847</v>
      </c>
      <c r="M10" s="295">
        <v>1982188.27</v>
      </c>
      <c r="O10" s="280"/>
    </row>
    <row r="11" spans="1:15" ht="12.75">
      <c r="A11" s="930" t="s">
        <v>959</v>
      </c>
      <c r="B11" s="930"/>
      <c r="C11" s="293">
        <v>1284</v>
      </c>
      <c r="D11" s="295">
        <v>128340.59</v>
      </c>
      <c r="E11" s="284"/>
      <c r="F11" s="293">
        <v>1096</v>
      </c>
      <c r="G11" s="295">
        <v>110243.63</v>
      </c>
      <c r="I11" s="293">
        <v>1264</v>
      </c>
      <c r="J11" s="295">
        <v>131273.76</v>
      </c>
      <c r="K11" s="280"/>
      <c r="L11" s="293">
        <v>1323</v>
      </c>
      <c r="M11" s="295">
        <v>138195.26</v>
      </c>
      <c r="O11" s="280"/>
    </row>
    <row r="12" spans="1:15" ht="12.75">
      <c r="A12" s="930" t="s">
        <v>960</v>
      </c>
      <c r="B12" s="930"/>
      <c r="C12" s="293">
        <v>1320</v>
      </c>
      <c r="D12" s="295">
        <v>121028.3</v>
      </c>
      <c r="E12" s="284"/>
      <c r="F12" s="293">
        <v>1642</v>
      </c>
      <c r="G12" s="295">
        <v>165807.66</v>
      </c>
      <c r="I12" s="293">
        <v>2095</v>
      </c>
      <c r="J12" s="295">
        <v>226440.26</v>
      </c>
      <c r="K12" s="280"/>
      <c r="L12" s="293">
        <v>2045</v>
      </c>
      <c r="M12" s="295">
        <v>211985.76</v>
      </c>
      <c r="O12" s="280"/>
    </row>
    <row r="13" spans="1:15" ht="12.75">
      <c r="A13" s="930" t="s">
        <v>961</v>
      </c>
      <c r="B13" s="930"/>
      <c r="C13" s="293">
        <v>54537</v>
      </c>
      <c r="D13" s="295">
        <v>6022238.5</v>
      </c>
      <c r="E13" s="284"/>
      <c r="F13" s="293">
        <v>69908</v>
      </c>
      <c r="G13" s="295">
        <v>9599648.94</v>
      </c>
      <c r="I13" s="293">
        <v>96026</v>
      </c>
      <c r="J13" s="295">
        <v>13789122.19</v>
      </c>
      <c r="K13" s="280"/>
      <c r="L13" s="293">
        <v>111323</v>
      </c>
      <c r="M13" s="295">
        <v>16480373.35</v>
      </c>
      <c r="O13" s="280"/>
    </row>
    <row r="14" spans="1:15" ht="12.75">
      <c r="A14" s="930" t="s">
        <v>962</v>
      </c>
      <c r="B14" s="930"/>
      <c r="C14" s="293">
        <v>39217</v>
      </c>
      <c r="D14" s="295">
        <v>3996727.52</v>
      </c>
      <c r="E14" s="284"/>
      <c r="F14" s="293">
        <v>52502</v>
      </c>
      <c r="G14" s="295">
        <v>6695926.44</v>
      </c>
      <c r="I14" s="293">
        <v>59538</v>
      </c>
      <c r="J14" s="295">
        <v>7983886.6</v>
      </c>
      <c r="K14" s="280"/>
      <c r="L14" s="293">
        <v>74214</v>
      </c>
      <c r="M14" s="295">
        <v>10643906.66</v>
      </c>
      <c r="O14" s="280"/>
    </row>
    <row r="15" spans="1:15" ht="12.75">
      <c r="A15" s="930" t="s">
        <v>963</v>
      </c>
      <c r="B15" s="930"/>
      <c r="C15" s="293">
        <v>949</v>
      </c>
      <c r="D15" s="295">
        <v>53874.93</v>
      </c>
      <c r="E15" s="284"/>
      <c r="F15" s="293">
        <v>1468</v>
      </c>
      <c r="G15" s="295">
        <v>102184.58</v>
      </c>
      <c r="I15" s="293">
        <v>1992</v>
      </c>
      <c r="J15" s="295">
        <v>177068.65</v>
      </c>
      <c r="K15" s="280"/>
      <c r="L15" s="293">
        <v>2003</v>
      </c>
      <c r="M15" s="295">
        <v>180841.88</v>
      </c>
      <c r="O15" s="280"/>
    </row>
    <row r="16" spans="1:15" ht="12.75">
      <c r="A16" s="930" t="s">
        <v>964</v>
      </c>
      <c r="B16" s="930"/>
      <c r="C16" s="293">
        <v>1486</v>
      </c>
      <c r="D16" s="295">
        <v>199075.98</v>
      </c>
      <c r="E16" s="284"/>
      <c r="F16" s="293">
        <v>1913</v>
      </c>
      <c r="G16" s="297">
        <v>365205.78</v>
      </c>
      <c r="I16" s="293">
        <v>1935</v>
      </c>
      <c r="J16" s="297">
        <v>406467.43</v>
      </c>
      <c r="K16" s="280"/>
      <c r="L16" s="293">
        <v>1756</v>
      </c>
      <c r="M16" s="297">
        <v>377952.82</v>
      </c>
      <c r="O16" s="280"/>
    </row>
    <row r="17" spans="5:15" ht="12.75">
      <c r="E17" s="284"/>
      <c r="K17" s="280"/>
      <c r="O17" s="280"/>
    </row>
    <row r="18" spans="1:15" ht="15" customHeight="1">
      <c r="A18" s="298"/>
      <c r="B18" s="299" t="s">
        <v>965</v>
      </c>
      <c r="C18" s="300">
        <v>210664</v>
      </c>
      <c r="D18" s="301">
        <v>23530133.810000002</v>
      </c>
      <c r="E18" s="299"/>
      <c r="F18" s="300">
        <v>263161</v>
      </c>
      <c r="G18" s="301">
        <v>36215837.98</v>
      </c>
      <c r="H18" s="299"/>
      <c r="I18" s="300">
        <v>300591</v>
      </c>
      <c r="J18" s="301">
        <v>42917831.080000006</v>
      </c>
      <c r="K18" s="299"/>
      <c r="L18" s="300">
        <v>332850</v>
      </c>
      <c r="M18" s="302">
        <v>48973731.56</v>
      </c>
      <c r="O18" s="280"/>
    </row>
    <row r="19" spans="7:13" ht="12.75">
      <c r="G19" s="303"/>
      <c r="J19" s="303"/>
      <c r="M19" s="303"/>
    </row>
    <row r="20" ht="12.75">
      <c r="A20" s="304" t="s">
        <v>595</v>
      </c>
    </row>
    <row r="21" ht="12.75" customHeight="1">
      <c r="A21" s="296" t="s">
        <v>966</v>
      </c>
    </row>
    <row r="22" ht="12.75" customHeight="1">
      <c r="A22" s="296"/>
    </row>
    <row r="23" ht="12.75" customHeight="1">
      <c r="A23" s="305"/>
    </row>
    <row r="24" ht="12.75">
      <c r="B24" s="304"/>
    </row>
    <row r="25" spans="1:3" ht="17.25">
      <c r="A25" s="306" t="s">
        <v>967</v>
      </c>
      <c r="C25" s="307"/>
    </row>
    <row r="26" spans="1:3" ht="15">
      <c r="A26" s="308" t="s">
        <v>968</v>
      </c>
      <c r="C26" s="307"/>
    </row>
    <row r="27" spans="2:3" ht="13.5" thickBot="1">
      <c r="B27" s="307"/>
      <c r="C27" s="307"/>
    </row>
    <row r="28" spans="2:10" ht="15">
      <c r="B28" s="309" t="s">
        <v>969</v>
      </c>
      <c r="C28" s="922" t="s">
        <v>619</v>
      </c>
      <c r="D28" s="923"/>
      <c r="I28" s="309" t="s">
        <v>969</v>
      </c>
      <c r="J28" s="310" t="s">
        <v>619</v>
      </c>
    </row>
    <row r="29" spans="2:10" ht="12.75" customHeight="1">
      <c r="B29" s="311">
        <v>1999</v>
      </c>
      <c r="C29" s="926">
        <v>14444378.21</v>
      </c>
      <c r="D29" s="927"/>
      <c r="I29" s="312">
        <v>1999</v>
      </c>
      <c r="J29" s="313">
        <v>14.444378210000002</v>
      </c>
    </row>
    <row r="30" spans="2:10" ht="12.75" customHeight="1">
      <c r="B30" s="311">
        <v>2000</v>
      </c>
      <c r="C30" s="928">
        <v>17362528.82</v>
      </c>
      <c r="D30" s="929"/>
      <c r="I30" s="312">
        <v>2000</v>
      </c>
      <c r="J30" s="313">
        <v>17.36252882</v>
      </c>
    </row>
    <row r="31" spans="2:10" ht="12.75" customHeight="1">
      <c r="B31" s="311">
        <v>2001</v>
      </c>
      <c r="C31" s="928">
        <v>22383549.67</v>
      </c>
      <c r="D31" s="929"/>
      <c r="I31" s="312">
        <v>2001</v>
      </c>
      <c r="J31" s="313">
        <v>22.38354967</v>
      </c>
    </row>
    <row r="32" spans="2:10" ht="12.75" customHeight="1">
      <c r="B32" s="311">
        <v>2002</v>
      </c>
      <c r="C32" s="928">
        <v>23013587.1</v>
      </c>
      <c r="D32" s="929"/>
      <c r="I32" s="312">
        <v>2002</v>
      </c>
      <c r="J32" s="313">
        <v>23.013587100000002</v>
      </c>
    </row>
    <row r="33" spans="2:10" ht="12.75" customHeight="1">
      <c r="B33" s="311">
        <v>2003</v>
      </c>
      <c r="C33" s="924">
        <v>21137385.8</v>
      </c>
      <c r="D33" s="925"/>
      <c r="I33" s="312">
        <v>2003</v>
      </c>
      <c r="J33" s="313">
        <v>21.1373858</v>
      </c>
    </row>
    <row r="34" spans="2:10" ht="12.75" customHeight="1">
      <c r="B34" s="311">
        <v>2004</v>
      </c>
      <c r="C34" s="919">
        <v>22937393.36</v>
      </c>
      <c r="D34" s="920"/>
      <c r="I34" s="314">
        <v>2004</v>
      </c>
      <c r="J34" s="313">
        <v>22.937393359999998</v>
      </c>
    </row>
    <row r="35" spans="2:10" ht="12.75" customHeight="1">
      <c r="B35" s="315">
        <v>2005</v>
      </c>
      <c r="C35" s="919">
        <v>14052101.03</v>
      </c>
      <c r="D35" s="920"/>
      <c r="I35" s="314">
        <v>2005</v>
      </c>
      <c r="J35" s="313">
        <v>14.05210103</v>
      </c>
    </row>
    <row r="36" spans="2:10" ht="12.75" customHeight="1">
      <c r="B36" s="315">
        <v>2006</v>
      </c>
      <c r="C36" s="915">
        <v>15896468.56</v>
      </c>
      <c r="D36" s="921"/>
      <c r="I36" s="314">
        <v>2006</v>
      </c>
      <c r="J36" s="313">
        <v>15.89646856</v>
      </c>
    </row>
    <row r="37" spans="2:10" ht="12.75" customHeight="1">
      <c r="B37" s="315">
        <v>2007</v>
      </c>
      <c r="C37" s="915">
        <v>15673200.72</v>
      </c>
      <c r="D37" s="916"/>
      <c r="I37" s="314">
        <v>2007</v>
      </c>
      <c r="J37" s="313">
        <v>15.67320072</v>
      </c>
    </row>
    <row r="38" spans="2:10" ht="12.75" customHeight="1">
      <c r="B38" s="316">
        <v>2008</v>
      </c>
      <c r="C38" s="915">
        <v>16366547.06</v>
      </c>
      <c r="D38" s="916"/>
      <c r="I38" s="314">
        <v>2008</v>
      </c>
      <c r="J38" s="313">
        <v>16.366547060000002</v>
      </c>
    </row>
    <row r="40" spans="1:10" ht="15">
      <c r="A40" s="304" t="s">
        <v>621</v>
      </c>
      <c r="B40" s="317"/>
      <c r="C40" s="317"/>
      <c r="D40" s="317"/>
      <c r="I40" s="318"/>
      <c r="J40" s="318"/>
    </row>
    <row r="41" spans="1:15" ht="39" customHeight="1">
      <c r="A41" s="917" t="s">
        <v>1000</v>
      </c>
      <c r="B41" s="917"/>
      <c r="C41" s="917"/>
      <c r="D41" s="917"/>
      <c r="E41" s="917"/>
      <c r="F41" s="918"/>
      <c r="G41" s="318"/>
      <c r="H41" s="318"/>
      <c r="K41" s="318"/>
      <c r="L41" s="318"/>
      <c r="M41" s="318"/>
      <c r="N41" s="318"/>
      <c r="O41" s="318"/>
    </row>
  </sheetData>
  <sheetProtection/>
  <mergeCells count="25">
    <mergeCell ref="A13:B13"/>
    <mergeCell ref="A14:B14"/>
    <mergeCell ref="A15:B15"/>
    <mergeCell ref="A16:B16"/>
    <mergeCell ref="A8:B8"/>
    <mergeCell ref="A9:B9"/>
    <mergeCell ref="A10:B10"/>
    <mergeCell ref="A4:B4"/>
    <mergeCell ref="A5:B5"/>
    <mergeCell ref="A6:B6"/>
    <mergeCell ref="A7:B7"/>
    <mergeCell ref="A11:B11"/>
    <mergeCell ref="A12:B12"/>
    <mergeCell ref="C28:D28"/>
    <mergeCell ref="C33:D33"/>
    <mergeCell ref="C29:D29"/>
    <mergeCell ref="C30:D30"/>
    <mergeCell ref="C32:D32"/>
    <mergeCell ref="C31:D31"/>
    <mergeCell ref="C38:D38"/>
    <mergeCell ref="A41:F41"/>
    <mergeCell ref="C34:D34"/>
    <mergeCell ref="C35:D35"/>
    <mergeCell ref="C37:D37"/>
    <mergeCell ref="C36:D36"/>
  </mergeCells>
  <printOptions horizontalCentered="1"/>
  <pageMargins left="0.5" right="0.5" top="0.5" bottom="1" header="0.5" footer="0.5"/>
  <pageSetup firstPageNumber="22" useFirstPageNumber="1" horizontalDpi="600" verticalDpi="600" orientation="landscape" scale="82" r:id="rId2"/>
  <drawing r:id="rId1"/>
</worksheet>
</file>

<file path=xl/worksheets/sheet13.xml><?xml version="1.0" encoding="utf-8"?>
<worksheet xmlns="http://schemas.openxmlformats.org/spreadsheetml/2006/main" xmlns:r="http://schemas.openxmlformats.org/officeDocument/2006/relationships">
  <dimension ref="A1:L46"/>
  <sheetViews>
    <sheetView zoomScale="75" zoomScaleNormal="75" zoomScalePageLayoutView="0" workbookViewId="0" topLeftCell="A1">
      <selection activeCell="A1" sqref="A1"/>
    </sheetView>
  </sheetViews>
  <sheetFormatPr defaultColWidth="9.57421875" defaultRowHeight="12.75"/>
  <cols>
    <col min="1" max="1" width="72.7109375" style="323" customWidth="1"/>
    <col min="2" max="2" width="10.140625" style="323" customWidth="1"/>
    <col min="3" max="3" width="12.57421875" style="323" customWidth="1"/>
    <col min="4" max="4" width="2.57421875" style="323" customWidth="1"/>
    <col min="5" max="5" width="10.140625" style="323" customWidth="1"/>
    <col min="6" max="6" width="12.57421875" style="323" customWidth="1"/>
    <col min="7" max="7" width="2.57421875" style="323" customWidth="1"/>
    <col min="8" max="8" width="10.140625" style="356" bestFit="1" customWidth="1"/>
    <col min="9" max="9" width="12.57421875" style="323" customWidth="1"/>
    <col min="10" max="16384" width="9.57421875" style="323" customWidth="1"/>
  </cols>
  <sheetData>
    <row r="1" spans="1:10" ht="17.25">
      <c r="A1" s="319" t="s">
        <v>970</v>
      </c>
      <c r="B1" s="320"/>
      <c r="C1" s="320"/>
      <c r="D1" s="320"/>
      <c r="E1" s="320"/>
      <c r="F1" s="320"/>
      <c r="G1" s="320"/>
      <c r="H1" s="321"/>
      <c r="I1" s="320"/>
      <c r="J1" s="322"/>
    </row>
    <row r="2" spans="1:10" ht="15">
      <c r="A2" s="324" t="s">
        <v>971</v>
      </c>
      <c r="C2" s="320"/>
      <c r="D2" s="320"/>
      <c r="E2" s="320"/>
      <c r="F2" s="320"/>
      <c r="G2" s="320"/>
      <c r="H2" s="321"/>
      <c r="I2" s="320"/>
      <c r="J2" s="322"/>
    </row>
    <row r="3" spans="1:10" ht="13.5" thickBot="1">
      <c r="A3" s="325"/>
      <c r="B3" s="325"/>
      <c r="C3" s="325"/>
      <c r="D3" s="325"/>
      <c r="E3" s="325"/>
      <c r="F3" s="325"/>
      <c r="G3" s="325"/>
      <c r="H3" s="326"/>
      <c r="I3" s="325"/>
      <c r="J3" s="322"/>
    </row>
    <row r="4" spans="1:10" ht="12.75">
      <c r="A4" s="327"/>
      <c r="B4" s="940">
        <v>2006</v>
      </c>
      <c r="C4" s="940"/>
      <c r="D4" s="328"/>
      <c r="E4" s="941">
        <v>2007</v>
      </c>
      <c r="F4" s="940"/>
      <c r="G4" s="328"/>
      <c r="H4" s="941">
        <v>2008</v>
      </c>
      <c r="I4" s="940"/>
      <c r="J4" s="322"/>
    </row>
    <row r="5" spans="1:10" s="331" customFormat="1" ht="12.75">
      <c r="A5" s="329" t="s">
        <v>972</v>
      </c>
      <c r="B5" s="330" t="s">
        <v>973</v>
      </c>
      <c r="C5" s="330" t="s">
        <v>628</v>
      </c>
      <c r="D5" s="330"/>
      <c r="E5" s="330" t="s">
        <v>973</v>
      </c>
      <c r="F5" s="330" t="s">
        <v>628</v>
      </c>
      <c r="G5" s="330"/>
      <c r="H5" s="330" t="s">
        <v>973</v>
      </c>
      <c r="I5" s="330" t="s">
        <v>628</v>
      </c>
      <c r="J5" s="325"/>
    </row>
    <row r="6" spans="1:12" ht="15" customHeight="1">
      <c r="A6" s="332" t="s">
        <v>974</v>
      </c>
      <c r="B6" s="326">
        <v>1697</v>
      </c>
      <c r="C6" s="333">
        <v>35361.93</v>
      </c>
      <c r="D6" s="334"/>
      <c r="E6" s="326">
        <v>1860</v>
      </c>
      <c r="F6" s="333">
        <v>37754.99</v>
      </c>
      <c r="H6" s="326">
        <v>2377</v>
      </c>
      <c r="I6" s="333">
        <v>48474.04</v>
      </c>
      <c r="J6" s="322"/>
      <c r="K6" s="322"/>
      <c r="L6" s="322"/>
    </row>
    <row r="7" spans="1:12" ht="15" customHeight="1">
      <c r="A7" s="335" t="s">
        <v>975</v>
      </c>
      <c r="B7" s="326">
        <v>929</v>
      </c>
      <c r="C7" s="336">
        <v>17838.9</v>
      </c>
      <c r="D7" s="326"/>
      <c r="E7" s="326">
        <v>1059</v>
      </c>
      <c r="F7" s="336">
        <v>21079.3</v>
      </c>
      <c r="H7" s="326">
        <v>1462</v>
      </c>
      <c r="I7" s="336">
        <v>32588.96</v>
      </c>
      <c r="J7" s="322"/>
      <c r="K7" s="322"/>
      <c r="L7" s="322"/>
    </row>
    <row r="8" spans="1:12" ht="15" customHeight="1">
      <c r="A8" s="335" t="s">
        <v>976</v>
      </c>
      <c r="B8" s="326">
        <v>5685</v>
      </c>
      <c r="C8" s="336">
        <v>143799.43</v>
      </c>
      <c r="D8" s="326"/>
      <c r="E8" s="326">
        <v>6010</v>
      </c>
      <c r="F8" s="336">
        <v>148221.32</v>
      </c>
      <c r="H8" s="326">
        <v>6189</v>
      </c>
      <c r="I8" s="336">
        <v>153436</v>
      </c>
      <c r="J8" s="322"/>
      <c r="K8" s="322"/>
      <c r="L8" s="322"/>
    </row>
    <row r="9" spans="1:12" ht="15" customHeight="1">
      <c r="A9" s="335" t="s">
        <v>977</v>
      </c>
      <c r="B9" s="326">
        <v>1889</v>
      </c>
      <c r="C9" s="336">
        <v>45263.57</v>
      </c>
      <c r="D9" s="326"/>
      <c r="E9" s="326">
        <v>2202</v>
      </c>
      <c r="F9" s="336">
        <v>51396.09</v>
      </c>
      <c r="H9" s="326">
        <v>2384</v>
      </c>
      <c r="I9" s="336">
        <v>55430.36</v>
      </c>
      <c r="J9" s="322"/>
      <c r="K9" s="322"/>
      <c r="L9" s="322"/>
    </row>
    <row r="10" spans="1:12" ht="15" customHeight="1">
      <c r="A10" s="335" t="s">
        <v>978</v>
      </c>
      <c r="B10" s="326">
        <v>2661</v>
      </c>
      <c r="C10" s="336">
        <v>64209</v>
      </c>
      <c r="D10" s="326"/>
      <c r="E10" s="326">
        <v>3018</v>
      </c>
      <c r="F10" s="336">
        <v>67978.83</v>
      </c>
      <c r="H10" s="326">
        <v>2991</v>
      </c>
      <c r="I10" s="336">
        <v>67463.11</v>
      </c>
      <c r="J10" s="322"/>
      <c r="K10" s="322"/>
      <c r="L10" s="322"/>
    </row>
    <row r="11" spans="1:12" ht="15" customHeight="1">
      <c r="A11" s="335" t="s">
        <v>979</v>
      </c>
      <c r="B11" s="326">
        <v>1299</v>
      </c>
      <c r="C11" s="336">
        <v>36034</v>
      </c>
      <c r="D11" s="326"/>
      <c r="E11" s="326">
        <v>1383</v>
      </c>
      <c r="F11" s="336">
        <v>33786.58</v>
      </c>
      <c r="H11" s="326">
        <v>1535</v>
      </c>
      <c r="I11" s="336">
        <v>36311.64</v>
      </c>
      <c r="J11" s="322"/>
      <c r="K11" s="322"/>
      <c r="L11" s="322"/>
    </row>
    <row r="12" spans="1:12" ht="15" customHeight="1">
      <c r="A12" s="335" t="s">
        <v>980</v>
      </c>
      <c r="B12" s="326">
        <v>3107</v>
      </c>
      <c r="C12" s="336">
        <v>74548</v>
      </c>
      <c r="D12" s="326"/>
      <c r="E12" s="326">
        <v>3508</v>
      </c>
      <c r="F12" s="336">
        <v>80535.61</v>
      </c>
      <c r="H12" s="326">
        <v>4027</v>
      </c>
      <c r="I12" s="336">
        <v>94521.72</v>
      </c>
      <c r="J12" s="322"/>
      <c r="K12" s="322"/>
      <c r="L12" s="322"/>
    </row>
    <row r="13" spans="1:12" ht="15" customHeight="1">
      <c r="A13" s="335" t="s">
        <v>981</v>
      </c>
      <c r="B13" s="326">
        <v>1138</v>
      </c>
      <c r="C13" s="336">
        <v>22164</v>
      </c>
      <c r="D13" s="326"/>
      <c r="E13" s="326">
        <v>1345</v>
      </c>
      <c r="F13" s="336">
        <v>27764.8</v>
      </c>
      <c r="H13" s="326">
        <v>1452</v>
      </c>
      <c r="I13" s="336">
        <v>29214.33</v>
      </c>
      <c r="J13" s="322"/>
      <c r="K13" s="322"/>
      <c r="L13" s="322"/>
    </row>
    <row r="14" spans="1:12" ht="15" customHeight="1">
      <c r="A14" s="335" t="s">
        <v>982</v>
      </c>
      <c r="B14" s="326">
        <v>810</v>
      </c>
      <c r="C14" s="336">
        <v>14872</v>
      </c>
      <c r="D14" s="326"/>
      <c r="E14" s="326">
        <v>1028</v>
      </c>
      <c r="F14" s="336">
        <v>19717.55</v>
      </c>
      <c r="H14" s="326">
        <v>1161</v>
      </c>
      <c r="I14" s="336">
        <v>22029.49</v>
      </c>
      <c r="J14" s="322"/>
      <c r="K14" s="322"/>
      <c r="L14" s="322"/>
    </row>
    <row r="15" spans="1:12" ht="15" customHeight="1">
      <c r="A15" s="335" t="s">
        <v>983</v>
      </c>
      <c r="B15" s="326">
        <v>1190</v>
      </c>
      <c r="C15" s="336">
        <v>24258</v>
      </c>
      <c r="D15" s="326"/>
      <c r="E15" s="326">
        <v>1687</v>
      </c>
      <c r="F15" s="336">
        <v>32371.67</v>
      </c>
      <c r="H15" s="326">
        <v>1899</v>
      </c>
      <c r="I15" s="336">
        <v>38295.33</v>
      </c>
      <c r="J15" s="322"/>
      <c r="K15" s="322"/>
      <c r="L15" s="322"/>
    </row>
    <row r="16" spans="1:12" ht="15" customHeight="1">
      <c r="A16" s="335" t="s">
        <v>984</v>
      </c>
      <c r="B16" s="326">
        <v>6255</v>
      </c>
      <c r="C16" s="336">
        <v>164221</v>
      </c>
      <c r="D16" s="326"/>
      <c r="E16" s="326">
        <v>4800</v>
      </c>
      <c r="F16" s="336">
        <v>123169.22</v>
      </c>
      <c r="H16" s="326">
        <v>5262</v>
      </c>
      <c r="I16" s="336">
        <v>131822</v>
      </c>
      <c r="J16" s="322"/>
      <c r="K16" s="322"/>
      <c r="L16" s="322"/>
    </row>
    <row r="17" spans="1:12" ht="15" customHeight="1">
      <c r="A17" s="335" t="s">
        <v>985</v>
      </c>
      <c r="B17" s="326">
        <v>945</v>
      </c>
      <c r="C17" s="336">
        <v>16447</v>
      </c>
      <c r="D17" s="326"/>
      <c r="E17" s="326">
        <v>1212</v>
      </c>
      <c r="F17" s="336">
        <v>22484.65</v>
      </c>
      <c r="H17" s="326">
        <v>1254</v>
      </c>
      <c r="I17" s="336">
        <v>23149.27</v>
      </c>
      <c r="J17" s="322"/>
      <c r="K17" s="322"/>
      <c r="L17" s="322"/>
    </row>
    <row r="18" spans="1:12" ht="15" customHeight="1">
      <c r="A18" s="335" t="s">
        <v>1036</v>
      </c>
      <c r="B18" s="326">
        <v>2100</v>
      </c>
      <c r="C18" s="336">
        <v>40959</v>
      </c>
      <c r="D18" s="326"/>
      <c r="E18" s="326">
        <v>1902</v>
      </c>
      <c r="F18" s="336">
        <v>37314.74</v>
      </c>
      <c r="H18" s="326">
        <v>1963</v>
      </c>
      <c r="I18" s="336">
        <v>37624.31</v>
      </c>
      <c r="J18" s="322"/>
      <c r="K18" s="322"/>
      <c r="L18" s="322"/>
    </row>
    <row r="19" spans="1:12" ht="15" customHeight="1">
      <c r="A19" s="335" t="s">
        <v>986</v>
      </c>
      <c r="B19" s="326">
        <v>1138</v>
      </c>
      <c r="C19" s="336">
        <v>30456</v>
      </c>
      <c r="D19" s="326"/>
      <c r="E19" s="326">
        <v>1141</v>
      </c>
      <c r="F19" s="336">
        <v>23817.74</v>
      </c>
      <c r="H19" s="326">
        <v>1244</v>
      </c>
      <c r="I19" s="336">
        <v>25828.26</v>
      </c>
      <c r="J19" s="322"/>
      <c r="K19" s="322"/>
      <c r="L19" s="322"/>
    </row>
    <row r="20" spans="1:12" ht="15" customHeight="1">
      <c r="A20" s="335" t="s">
        <v>544</v>
      </c>
      <c r="B20" s="326">
        <v>1082</v>
      </c>
      <c r="C20" s="336">
        <v>25903</v>
      </c>
      <c r="D20" s="326"/>
      <c r="E20" s="326">
        <v>389</v>
      </c>
      <c r="F20" s="336">
        <v>7985.35</v>
      </c>
      <c r="H20" s="326">
        <v>20</v>
      </c>
      <c r="I20" s="336">
        <v>274</v>
      </c>
      <c r="J20" s="322"/>
      <c r="K20" s="322"/>
      <c r="L20" s="322"/>
    </row>
    <row r="21" spans="1:12" ht="15" customHeight="1">
      <c r="A21" s="335" t="s">
        <v>987</v>
      </c>
      <c r="B21" s="326">
        <v>974</v>
      </c>
      <c r="C21" s="336">
        <v>23456</v>
      </c>
      <c r="D21" s="326"/>
      <c r="E21" s="326">
        <v>1052</v>
      </c>
      <c r="F21" s="336">
        <v>24333.6</v>
      </c>
      <c r="H21" s="326">
        <v>1163</v>
      </c>
      <c r="I21" s="336">
        <v>23416.73</v>
      </c>
      <c r="J21" s="322"/>
      <c r="K21" s="322"/>
      <c r="L21" s="322"/>
    </row>
    <row r="22" spans="1:12" s="340" customFormat="1" ht="15" customHeight="1">
      <c r="A22" s="337" t="s">
        <v>988</v>
      </c>
      <c r="B22" s="338">
        <v>1451</v>
      </c>
      <c r="C22" s="336">
        <v>45310</v>
      </c>
      <c r="D22" s="339"/>
      <c r="E22" s="338">
        <v>1232</v>
      </c>
      <c r="F22" s="336">
        <v>40538.01</v>
      </c>
      <c r="H22" s="339">
        <v>1775</v>
      </c>
      <c r="I22" s="336">
        <v>56391.65</v>
      </c>
      <c r="J22" s="322"/>
      <c r="K22" s="322"/>
      <c r="L22" s="322"/>
    </row>
    <row r="23" spans="1:12" ht="15" customHeight="1">
      <c r="A23" s="335" t="s">
        <v>989</v>
      </c>
      <c r="B23" s="342">
        <v>1303</v>
      </c>
      <c r="C23" s="336">
        <v>30477</v>
      </c>
      <c r="D23" s="336"/>
      <c r="E23" s="342">
        <v>1677</v>
      </c>
      <c r="F23" s="336">
        <v>35884.8</v>
      </c>
      <c r="G23" s="343"/>
      <c r="H23" s="342">
        <v>1977</v>
      </c>
      <c r="I23" s="336">
        <v>41655.13</v>
      </c>
      <c r="J23" s="322"/>
      <c r="K23" s="322"/>
      <c r="L23" s="322"/>
    </row>
    <row r="24" spans="1:12" ht="15" customHeight="1">
      <c r="A24" s="335" t="s">
        <v>990</v>
      </c>
      <c r="B24" s="336"/>
      <c r="C24" s="336">
        <v>14930</v>
      </c>
      <c r="D24" s="336"/>
      <c r="E24" s="336">
        <v>802</v>
      </c>
      <c r="F24" s="336">
        <v>15080.25</v>
      </c>
      <c r="G24" s="343"/>
      <c r="H24" s="336">
        <v>912</v>
      </c>
      <c r="I24" s="336">
        <v>18056.11</v>
      </c>
      <c r="J24" s="322"/>
      <c r="K24" s="322"/>
      <c r="L24" s="322"/>
    </row>
    <row r="25" spans="1:12" ht="15" customHeight="1">
      <c r="A25" s="335" t="s">
        <v>991</v>
      </c>
      <c r="B25" s="342">
        <v>1736</v>
      </c>
      <c r="C25" s="336">
        <v>38329</v>
      </c>
      <c r="D25" s="336"/>
      <c r="E25" s="342">
        <v>2283</v>
      </c>
      <c r="F25" s="336">
        <v>46532.07</v>
      </c>
      <c r="G25" s="343"/>
      <c r="H25" s="342">
        <v>2954</v>
      </c>
      <c r="I25" s="336">
        <v>63566.77</v>
      </c>
      <c r="J25" s="322"/>
      <c r="K25" s="322"/>
      <c r="L25" s="322"/>
    </row>
    <row r="26" spans="1:12" ht="15" customHeight="1">
      <c r="A26" s="335" t="s">
        <v>992</v>
      </c>
      <c r="B26" s="342">
        <v>715</v>
      </c>
      <c r="C26" s="336">
        <v>18936</v>
      </c>
      <c r="D26" s="344"/>
      <c r="E26" s="336">
        <v>902</v>
      </c>
      <c r="F26" s="336">
        <v>16328.21</v>
      </c>
      <c r="G26" s="343"/>
      <c r="H26" s="336">
        <v>1078</v>
      </c>
      <c r="I26" s="336">
        <v>19088.38</v>
      </c>
      <c r="J26" s="322"/>
      <c r="K26" s="322"/>
      <c r="L26" s="322"/>
    </row>
    <row r="27" spans="1:12" ht="15" customHeight="1">
      <c r="A27" s="341" t="s">
        <v>993</v>
      </c>
      <c r="B27" s="342">
        <v>739</v>
      </c>
      <c r="C27" s="336">
        <v>12893.01</v>
      </c>
      <c r="D27" s="344"/>
      <c r="E27" s="342">
        <v>51</v>
      </c>
      <c r="F27" s="336">
        <v>1008</v>
      </c>
      <c r="G27" s="343"/>
      <c r="H27" s="342">
        <v>13</v>
      </c>
      <c r="I27" s="336">
        <v>540</v>
      </c>
      <c r="J27" s="322"/>
      <c r="K27" s="322"/>
      <c r="L27" s="322"/>
    </row>
    <row r="28" spans="1:12" ht="15" customHeight="1">
      <c r="A28" s="335" t="s">
        <v>994</v>
      </c>
      <c r="B28" s="326">
        <v>1199</v>
      </c>
      <c r="C28" s="336">
        <v>26647</v>
      </c>
      <c r="D28" s="344"/>
      <c r="E28" s="326">
        <v>1537</v>
      </c>
      <c r="F28" s="336">
        <v>36751.58</v>
      </c>
      <c r="H28" s="326">
        <v>1781</v>
      </c>
      <c r="I28" s="336">
        <v>40421.41</v>
      </c>
      <c r="J28" s="322"/>
      <c r="K28" s="322"/>
      <c r="L28" s="322"/>
    </row>
    <row r="29" spans="1:12" ht="15" customHeight="1">
      <c r="A29" s="335" t="s">
        <v>999</v>
      </c>
      <c r="B29" s="326">
        <v>236</v>
      </c>
      <c r="C29" s="336">
        <v>2828</v>
      </c>
      <c r="D29" s="344"/>
      <c r="E29" s="326">
        <v>336</v>
      </c>
      <c r="F29" s="336">
        <v>4232</v>
      </c>
      <c r="H29" s="326">
        <v>16</v>
      </c>
      <c r="I29" s="336">
        <v>462</v>
      </c>
      <c r="J29" s="322"/>
      <c r="K29" s="322"/>
      <c r="L29" s="322"/>
    </row>
    <row r="30" spans="1:12" ht="15" customHeight="1">
      <c r="A30" s="335" t="s">
        <v>995</v>
      </c>
      <c r="B30" s="326">
        <v>1101</v>
      </c>
      <c r="C30" s="336">
        <v>29671</v>
      </c>
      <c r="D30" s="344"/>
      <c r="E30" s="326">
        <v>1682</v>
      </c>
      <c r="F30" s="336">
        <v>38718.21</v>
      </c>
      <c r="H30" s="326">
        <v>2101</v>
      </c>
      <c r="I30" s="336">
        <v>49960.8</v>
      </c>
      <c r="J30" s="322"/>
      <c r="K30" s="322"/>
      <c r="L30" s="322"/>
    </row>
    <row r="31" spans="1:12" ht="15" customHeight="1">
      <c r="A31" s="335" t="s">
        <v>513</v>
      </c>
      <c r="B31" s="326">
        <v>274</v>
      </c>
      <c r="C31" s="336">
        <v>6914</v>
      </c>
      <c r="D31" s="344"/>
      <c r="E31" s="326">
        <v>364</v>
      </c>
      <c r="F31" s="336">
        <v>6115.29</v>
      </c>
      <c r="H31" s="326">
        <v>437</v>
      </c>
      <c r="I31" s="336">
        <v>6985.95</v>
      </c>
      <c r="J31" s="322"/>
      <c r="K31" s="322"/>
      <c r="L31" s="322"/>
    </row>
    <row r="32" spans="1:12" ht="15" customHeight="1">
      <c r="A32" s="335" t="s">
        <v>996</v>
      </c>
      <c r="B32" s="326"/>
      <c r="C32" s="336"/>
      <c r="D32" s="344"/>
      <c r="E32" s="326">
        <v>632</v>
      </c>
      <c r="F32" s="336">
        <v>11738.43</v>
      </c>
      <c r="H32" s="326">
        <v>1010</v>
      </c>
      <c r="I32" s="336">
        <v>18619</v>
      </c>
      <c r="J32" s="322"/>
      <c r="K32" s="322"/>
      <c r="L32" s="322"/>
    </row>
    <row r="33" spans="1:12" ht="15" customHeight="1">
      <c r="A33" s="335" t="s">
        <v>514</v>
      </c>
      <c r="B33" s="326"/>
      <c r="C33" s="336"/>
      <c r="D33" s="344"/>
      <c r="E33" s="326"/>
      <c r="F33" s="336"/>
      <c r="H33" s="326">
        <v>306</v>
      </c>
      <c r="I33" s="336">
        <v>4316.5</v>
      </c>
      <c r="J33" s="322"/>
      <c r="K33" s="322"/>
      <c r="L33" s="322"/>
    </row>
    <row r="34" spans="1:12" ht="15" customHeight="1">
      <c r="A34" s="335" t="s">
        <v>997</v>
      </c>
      <c r="B34" s="326"/>
      <c r="C34" s="336"/>
      <c r="D34" s="344"/>
      <c r="E34" s="326"/>
      <c r="F34" s="336"/>
      <c r="H34" s="326">
        <v>2229</v>
      </c>
      <c r="I34" s="336">
        <v>55330.21</v>
      </c>
      <c r="J34" s="322"/>
      <c r="K34" s="322"/>
      <c r="L34" s="322"/>
    </row>
    <row r="35" spans="1:10" ht="12.75">
      <c r="A35" s="345"/>
      <c r="B35" s="339"/>
      <c r="C35" s="346"/>
      <c r="D35" s="346"/>
      <c r="E35" s="339"/>
      <c r="F35" s="334"/>
      <c r="G35" s="334"/>
      <c r="H35" s="339"/>
      <c r="I35" s="334"/>
      <c r="J35" s="322"/>
    </row>
    <row r="36" spans="1:10" ht="15" customHeight="1">
      <c r="A36" s="347" t="s">
        <v>619</v>
      </c>
      <c r="B36" s="348">
        <v>42368</v>
      </c>
      <c r="C36" s="349">
        <v>1006725.84</v>
      </c>
      <c r="D36" s="350"/>
      <c r="E36" s="348">
        <v>45094</v>
      </c>
      <c r="F36" s="351">
        <v>1012638.89</v>
      </c>
      <c r="G36" s="351"/>
      <c r="H36" s="348">
        <v>52972</v>
      </c>
      <c r="I36" s="351">
        <v>1195273.46</v>
      </c>
      <c r="J36" s="322"/>
    </row>
    <row r="37" spans="1:10" ht="15" customHeight="1">
      <c r="A37" s="345"/>
      <c r="B37" s="352"/>
      <c r="C37" s="353"/>
      <c r="D37" s="354"/>
      <c r="E37" s="352"/>
      <c r="F37" s="355"/>
      <c r="G37" s="355"/>
      <c r="H37" s="352"/>
      <c r="I37" s="355"/>
      <c r="J37" s="322"/>
    </row>
    <row r="38" spans="1:10" ht="15" customHeight="1">
      <c r="A38" s="345"/>
      <c r="B38" s="352"/>
      <c r="C38" s="354"/>
      <c r="D38" s="354"/>
      <c r="E38" s="352"/>
      <c r="F38" s="355"/>
      <c r="G38" s="355"/>
      <c r="H38" s="352"/>
      <c r="I38" s="355"/>
      <c r="J38" s="322"/>
    </row>
    <row r="39" spans="1:10" ht="15" customHeight="1">
      <c r="A39" s="338" t="s">
        <v>595</v>
      </c>
      <c r="B39" s="352"/>
      <c r="C39" s="354"/>
      <c r="D39" s="354"/>
      <c r="E39" s="352"/>
      <c r="F39" s="355"/>
      <c r="G39" s="355"/>
      <c r="H39" s="352"/>
      <c r="I39" s="355"/>
      <c r="J39" s="322"/>
    </row>
    <row r="40" spans="1:10" ht="27.75" customHeight="1">
      <c r="A40" s="942" t="s">
        <v>998</v>
      </c>
      <c r="B40" s="942"/>
      <c r="C40" s="942"/>
      <c r="D40" s="942"/>
      <c r="E40" s="942"/>
      <c r="F40" s="942"/>
      <c r="G40" s="942"/>
      <c r="H40" s="942"/>
      <c r="I40" s="942"/>
      <c r="J40" s="322"/>
    </row>
    <row r="41" spans="1:10" ht="27.75" customHeight="1">
      <c r="A41" s="942" t="s">
        <v>1001</v>
      </c>
      <c r="B41" s="942"/>
      <c r="C41" s="942"/>
      <c r="D41" s="942"/>
      <c r="E41" s="942"/>
      <c r="F41" s="942"/>
      <c r="G41" s="942"/>
      <c r="H41" s="942"/>
      <c r="I41" s="942"/>
      <c r="J41" s="322"/>
    </row>
    <row r="42" spans="1:10" ht="26.25" customHeight="1">
      <c r="A42" s="943" t="s">
        <v>1002</v>
      </c>
      <c r="B42" s="943"/>
      <c r="C42" s="943"/>
      <c r="D42" s="943"/>
      <c r="E42" s="943"/>
      <c r="F42" s="943"/>
      <c r="G42" s="943"/>
      <c r="H42" s="943"/>
      <c r="I42" s="943"/>
      <c r="J42" s="322"/>
    </row>
    <row r="43" spans="1:10" ht="28.5" customHeight="1">
      <c r="A43" s="944" t="s">
        <v>545</v>
      </c>
      <c r="B43" s="939"/>
      <c r="C43" s="939"/>
      <c r="D43" s="939"/>
      <c r="E43" s="939"/>
      <c r="F43" s="939"/>
      <c r="G43" s="939"/>
      <c r="H43" s="939"/>
      <c r="I43" s="939"/>
      <c r="J43" s="322"/>
    </row>
    <row r="44" spans="1:9" ht="27" customHeight="1">
      <c r="A44" s="938" t="s">
        <v>546</v>
      </c>
      <c r="B44" s="939"/>
      <c r="C44" s="939"/>
      <c r="D44" s="939"/>
      <c r="E44" s="939"/>
      <c r="F44" s="939"/>
      <c r="G44" s="939"/>
      <c r="H44" s="939"/>
      <c r="I44" s="939"/>
    </row>
    <row r="45" spans="1:9" ht="13.5" customHeight="1">
      <c r="A45" s="938"/>
      <c r="B45" s="939"/>
      <c r="C45" s="939"/>
      <c r="D45" s="939"/>
      <c r="E45" s="939"/>
      <c r="F45" s="939"/>
      <c r="G45" s="939"/>
      <c r="H45" s="939"/>
      <c r="I45" s="939"/>
    </row>
    <row r="46" spans="1:9" ht="15">
      <c r="A46" s="938"/>
      <c r="B46" s="939"/>
      <c r="C46" s="939"/>
      <c r="D46" s="939"/>
      <c r="E46" s="939"/>
      <c r="F46" s="939"/>
      <c r="G46" s="939"/>
      <c r="H46" s="939"/>
      <c r="I46" s="939"/>
    </row>
  </sheetData>
  <sheetProtection/>
  <mergeCells count="10">
    <mergeCell ref="A46:I46"/>
    <mergeCell ref="B4:C4"/>
    <mergeCell ref="E4:F4"/>
    <mergeCell ref="H4:I4"/>
    <mergeCell ref="A41:I41"/>
    <mergeCell ref="A40:I40"/>
    <mergeCell ref="A45:I45"/>
    <mergeCell ref="A42:I42"/>
    <mergeCell ref="A43:I43"/>
    <mergeCell ref="A44:I44"/>
  </mergeCells>
  <conditionalFormatting sqref="J6:L34">
    <cfRule type="cellIs" priority="1" dxfId="1" operator="equal" stopIfTrue="1">
      <formula>0</formula>
    </cfRule>
  </conditionalFormatting>
  <printOptions horizontalCentered="1"/>
  <pageMargins left="0.5" right="0.5" top="0.5" bottom="1" header="0.5" footer="0.5"/>
  <pageSetup firstPageNumber="23" useFirstPageNumber="1" horizontalDpi="600" verticalDpi="600" orientation="landscape" scale="63" r:id="rId1"/>
</worksheet>
</file>

<file path=xl/worksheets/sheet14.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
    </sheetView>
  </sheetViews>
  <sheetFormatPr defaultColWidth="11.421875" defaultRowHeight="12.75"/>
  <cols>
    <col min="1" max="1" width="36.28125" style="358" bestFit="1" customWidth="1"/>
    <col min="2" max="3" width="11.421875" style="358" customWidth="1"/>
    <col min="4" max="4" width="15.28125" style="358" bestFit="1" customWidth="1"/>
    <col min="5" max="5" width="11.421875" style="358" customWidth="1"/>
    <col min="6" max="6" width="14.00390625" style="358" bestFit="1" customWidth="1"/>
    <col min="7" max="16384" width="11.421875" style="358" customWidth="1"/>
  </cols>
  <sheetData>
    <row r="1" ht="17.25">
      <c r="A1" s="357" t="s">
        <v>1003</v>
      </c>
    </row>
    <row r="2" ht="15">
      <c r="A2" s="359" t="s">
        <v>1004</v>
      </c>
    </row>
    <row r="4" spans="1:4" ht="15" thickBot="1">
      <c r="A4" s="360"/>
      <c r="B4" s="360"/>
      <c r="C4" s="360"/>
      <c r="D4" s="360"/>
    </row>
    <row r="5" spans="1:5" ht="15" thickTop="1">
      <c r="A5" s="361" t="s">
        <v>1005</v>
      </c>
      <c r="B5" s="361"/>
      <c r="C5" s="361"/>
      <c r="D5" s="361" t="s">
        <v>628</v>
      </c>
      <c r="E5" s="360"/>
    </row>
    <row r="6" spans="1:4" ht="15">
      <c r="A6" s="362">
        <v>2000</v>
      </c>
      <c r="B6" s="363"/>
      <c r="C6" s="363"/>
      <c r="D6" s="364">
        <v>565909181</v>
      </c>
    </row>
    <row r="7" spans="1:5" ht="15">
      <c r="A7" s="362">
        <v>2001</v>
      </c>
      <c r="B7" s="363"/>
      <c r="C7" s="363"/>
      <c r="D7" s="365">
        <v>363757398</v>
      </c>
      <c r="E7" s="366"/>
    </row>
    <row r="8" spans="1:5" ht="15">
      <c r="A8" s="362">
        <v>2002</v>
      </c>
      <c r="B8" s="363"/>
      <c r="C8" s="363"/>
      <c r="D8" s="365">
        <v>290215035</v>
      </c>
      <c r="E8" s="366"/>
    </row>
    <row r="9" spans="1:5" ht="15">
      <c r="A9" s="362">
        <v>2003</v>
      </c>
      <c r="B9" s="363"/>
      <c r="C9" s="363"/>
      <c r="D9" s="365">
        <v>343318607</v>
      </c>
      <c r="E9" s="366"/>
    </row>
    <row r="10" spans="1:5" ht="15">
      <c r="A10" s="362">
        <v>2004</v>
      </c>
      <c r="B10" s="363"/>
      <c r="C10" s="363"/>
      <c r="D10" s="365">
        <v>425715754</v>
      </c>
      <c r="E10" s="366"/>
    </row>
    <row r="11" spans="1:6" ht="15">
      <c r="A11" s="362">
        <v>2005</v>
      </c>
      <c r="B11" s="363"/>
      <c r="C11" s="363"/>
      <c r="D11" s="367">
        <v>616690263</v>
      </c>
      <c r="E11" s="366"/>
      <c r="F11" s="367"/>
    </row>
    <row r="12" spans="1:5" ht="15">
      <c r="A12" s="362">
        <v>2006</v>
      </c>
      <c r="B12" s="363"/>
      <c r="C12" s="363"/>
      <c r="D12" s="365">
        <v>867115786</v>
      </c>
      <c r="E12" s="366"/>
    </row>
    <row r="13" spans="1:5" ht="15">
      <c r="A13" s="368">
        <v>2007</v>
      </c>
      <c r="B13" s="363"/>
      <c r="C13" s="363"/>
      <c r="D13" s="367">
        <v>879575371</v>
      </c>
      <c r="E13" s="366"/>
    </row>
    <row r="14" spans="1:5" ht="15">
      <c r="A14" s="368">
        <v>2008</v>
      </c>
      <c r="B14" s="363"/>
      <c r="C14" s="363"/>
      <c r="D14" s="367">
        <v>807851584</v>
      </c>
      <c r="E14" s="366"/>
    </row>
    <row r="15" spans="1:5" ht="15">
      <c r="A15" s="368">
        <v>2009</v>
      </c>
      <c r="D15" s="367">
        <v>648032537</v>
      </c>
      <c r="E15" s="366"/>
    </row>
    <row r="16" spans="1:5" ht="15">
      <c r="A16" s="368">
        <v>2010</v>
      </c>
      <c r="D16" s="367">
        <v>806472760</v>
      </c>
      <c r="E16" s="366"/>
    </row>
    <row r="18" ht="15">
      <c r="A18" s="358" t="s">
        <v>595</v>
      </c>
    </row>
    <row r="19" ht="15">
      <c r="A19" s="358" t="s">
        <v>1006</v>
      </c>
    </row>
    <row r="20" ht="15">
      <c r="A20" s="358" t="s">
        <v>1007</v>
      </c>
    </row>
    <row r="42" spans="1:4" ht="15">
      <c r="A42" s="362"/>
      <c r="B42" s="363"/>
      <c r="C42" s="363"/>
      <c r="D42" s="369"/>
    </row>
    <row r="43" spans="1:4" ht="15">
      <c r="A43" s="368"/>
      <c r="B43" s="363"/>
      <c r="C43" s="363"/>
      <c r="D43" s="370"/>
    </row>
  </sheetData>
  <sheetProtection/>
  <printOptions horizontalCentered="1"/>
  <pageMargins left="0.75" right="0.75" top="1" bottom="1" header="0.5" footer="0.5"/>
  <pageSetup horizontalDpi="600" verticalDpi="600" orientation="landscape" scale="70" r:id="rId2"/>
  <drawing r:id="rId1"/>
</worksheet>
</file>

<file path=xl/worksheets/sheet15.xml><?xml version="1.0" encoding="utf-8"?>
<worksheet xmlns="http://schemas.openxmlformats.org/spreadsheetml/2006/main" xmlns:r="http://schemas.openxmlformats.org/officeDocument/2006/relationships">
  <dimension ref="A1:P32"/>
  <sheetViews>
    <sheetView zoomScalePageLayoutView="0" workbookViewId="0" topLeftCell="A1">
      <selection activeCell="A1" sqref="A1"/>
    </sheetView>
  </sheetViews>
  <sheetFormatPr defaultColWidth="9.140625" defaultRowHeight="12.75"/>
  <cols>
    <col min="1" max="1" width="27.8515625" style="373" customWidth="1"/>
    <col min="2" max="2" width="12.140625" style="373" customWidth="1"/>
    <col min="3" max="3" width="3.140625" style="373" customWidth="1"/>
    <col min="4" max="4" width="10.140625" style="373" customWidth="1"/>
    <col min="5" max="5" width="3.140625" style="373" customWidth="1"/>
    <col min="6" max="6" width="12.57421875" style="373" customWidth="1"/>
    <col min="7" max="7" width="2.57421875" style="373" customWidth="1"/>
    <col min="8" max="8" width="15.57421875" style="373" bestFit="1" customWidth="1"/>
    <col min="9" max="9" width="2.57421875" style="373" customWidth="1"/>
    <col min="10" max="10" width="9.421875" style="373" bestFit="1" customWidth="1"/>
    <col min="11" max="11" width="2.57421875" style="373" customWidth="1"/>
    <col min="12" max="12" width="15.8515625" style="373" bestFit="1" customWidth="1"/>
    <col min="13" max="13" width="2.57421875" style="373" customWidth="1"/>
    <col min="14" max="14" width="9.421875" style="373" bestFit="1" customWidth="1"/>
    <col min="15" max="16384" width="9.140625" style="373" customWidth="1"/>
  </cols>
  <sheetData>
    <row r="1" spans="1:14" ht="17.25">
      <c r="A1" s="357" t="s">
        <v>1008</v>
      </c>
      <c r="B1" s="371"/>
      <c r="C1" s="371"/>
      <c r="D1" s="371"/>
      <c r="E1" s="371"/>
      <c r="F1" s="372"/>
      <c r="G1" s="372"/>
      <c r="H1" s="371"/>
      <c r="I1" s="371"/>
      <c r="J1" s="372"/>
      <c r="K1" s="372"/>
      <c r="L1" s="371"/>
      <c r="M1" s="371"/>
      <c r="N1" s="372"/>
    </row>
    <row r="2" spans="1:14" ht="15">
      <c r="A2" s="359" t="s">
        <v>1009</v>
      </c>
      <c r="B2" s="371"/>
      <c r="C2" s="371"/>
      <c r="D2" s="371"/>
      <c r="E2" s="371"/>
      <c r="F2" s="372"/>
      <c r="G2" s="372"/>
      <c r="H2" s="371"/>
      <c r="I2" s="371"/>
      <c r="J2" s="372"/>
      <c r="K2" s="372"/>
      <c r="L2" s="371"/>
      <c r="M2" s="371"/>
      <c r="N2" s="372"/>
    </row>
    <row r="3" spans="1:14" ht="12.75">
      <c r="A3" s="374" t="s">
        <v>1010</v>
      </c>
      <c r="B3" s="375"/>
      <c r="C3" s="375"/>
      <c r="D3" s="375"/>
      <c r="E3" s="375"/>
      <c r="F3" s="376"/>
      <c r="G3" s="376"/>
      <c r="H3" s="375"/>
      <c r="I3" s="375"/>
      <c r="J3" s="376"/>
      <c r="K3" s="376"/>
      <c r="L3" s="375"/>
      <c r="M3" s="375"/>
      <c r="N3" s="376"/>
    </row>
    <row r="4" spans="1:14" ht="13.5" thickBot="1">
      <c r="A4" s="374"/>
      <c r="B4" s="375"/>
      <c r="C4" s="375"/>
      <c r="D4" s="375"/>
      <c r="E4" s="375"/>
      <c r="F4" s="376"/>
      <c r="G4" s="376"/>
      <c r="H4" s="375"/>
      <c r="I4" s="375"/>
      <c r="J4" s="376"/>
      <c r="K4" s="376"/>
      <c r="L4" s="375"/>
      <c r="M4" s="375"/>
      <c r="N4" s="376"/>
    </row>
    <row r="5" spans="1:14" ht="12.75">
      <c r="A5" s="377" t="s">
        <v>1011</v>
      </c>
      <c r="B5" s="945" t="s">
        <v>1012</v>
      </c>
      <c r="C5" s="945"/>
      <c r="D5" s="945"/>
      <c r="E5" s="946"/>
      <c r="F5" s="378" t="s">
        <v>1013</v>
      </c>
      <c r="G5" s="379"/>
      <c r="H5" s="380" t="s">
        <v>1014</v>
      </c>
      <c r="I5" s="380"/>
      <c r="J5" s="378" t="s">
        <v>1013</v>
      </c>
      <c r="K5" s="378"/>
      <c r="L5" s="380" t="s">
        <v>1015</v>
      </c>
      <c r="M5" s="380"/>
      <c r="N5" s="378" t="s">
        <v>1013</v>
      </c>
    </row>
    <row r="6" spans="1:14" ht="15">
      <c r="A6" s="381" t="s">
        <v>1016</v>
      </c>
      <c r="B6" s="382" t="s">
        <v>1</v>
      </c>
      <c r="C6" s="383"/>
      <c r="D6" s="382" t="s">
        <v>1017</v>
      </c>
      <c r="E6" s="384"/>
      <c r="F6" s="385" t="s">
        <v>619</v>
      </c>
      <c r="G6" s="386"/>
      <c r="H6" s="384" t="s">
        <v>647</v>
      </c>
      <c r="I6" s="384"/>
      <c r="J6" s="385" t="s">
        <v>619</v>
      </c>
      <c r="K6" s="385"/>
      <c r="L6" s="384" t="s">
        <v>1018</v>
      </c>
      <c r="M6" s="384"/>
      <c r="N6" s="385" t="s">
        <v>619</v>
      </c>
    </row>
    <row r="7" spans="1:14" ht="12.75">
      <c r="A7" s="387"/>
      <c r="B7" s="388"/>
      <c r="C7" s="388"/>
      <c r="D7" s="388"/>
      <c r="E7" s="388"/>
      <c r="F7" s="389"/>
      <c r="G7" s="389"/>
      <c r="H7" s="388"/>
      <c r="I7" s="388"/>
      <c r="J7" s="389"/>
      <c r="K7" s="389"/>
      <c r="L7" s="388"/>
      <c r="M7" s="388"/>
      <c r="N7" s="389"/>
    </row>
    <row r="8" spans="1:14" ht="12.75">
      <c r="A8" s="390" t="s">
        <v>1019</v>
      </c>
      <c r="B8" s="391">
        <v>180298</v>
      </c>
      <c r="C8" s="375"/>
      <c r="D8" s="391">
        <v>45152</v>
      </c>
      <c r="E8" s="375"/>
      <c r="F8" s="392">
        <v>0.6451576029491612</v>
      </c>
      <c r="G8" s="392"/>
      <c r="H8" s="393">
        <v>0</v>
      </c>
      <c r="I8" s="394"/>
      <c r="J8" s="395">
        <v>0</v>
      </c>
      <c r="K8" s="395"/>
      <c r="L8" s="393">
        <v>13702717.32</v>
      </c>
      <c r="M8" s="394"/>
      <c r="N8" s="395">
        <v>0.018484419385604814</v>
      </c>
    </row>
    <row r="9" spans="1:16" ht="12.75">
      <c r="A9" s="396" t="s">
        <v>1020</v>
      </c>
      <c r="B9" s="391"/>
      <c r="C9" s="375"/>
      <c r="D9" s="391">
        <v>15397</v>
      </c>
      <c r="E9" s="375"/>
      <c r="F9" s="392">
        <v>0.22000114308576002</v>
      </c>
      <c r="G9" s="392"/>
      <c r="H9" s="397">
        <v>92657859.7</v>
      </c>
      <c r="I9" s="394"/>
      <c r="J9" s="395">
        <v>0.007671036699023786</v>
      </c>
      <c r="K9" s="395"/>
      <c r="L9" s="397">
        <v>5570653.96</v>
      </c>
      <c r="M9" s="394"/>
      <c r="N9" s="395">
        <v>0.007514590109687837</v>
      </c>
      <c r="P9" s="398"/>
    </row>
    <row r="10" spans="1:16" ht="12.75">
      <c r="A10" s="396" t="s">
        <v>1021</v>
      </c>
      <c r="B10" s="391"/>
      <c r="C10" s="375"/>
      <c r="D10" s="391">
        <v>2696</v>
      </c>
      <c r="E10" s="375"/>
      <c r="F10" s="392">
        <v>0.038521990112308176</v>
      </c>
      <c r="G10" s="392"/>
      <c r="H10" s="397">
        <v>97281113.67</v>
      </c>
      <c r="I10" s="399"/>
      <c r="J10" s="395">
        <v>0.008053790531106714</v>
      </c>
      <c r="K10" s="395"/>
      <c r="L10" s="397">
        <v>5836866.82</v>
      </c>
      <c r="M10" s="399"/>
      <c r="N10" s="395">
        <v>0.007873700644858777</v>
      </c>
      <c r="P10" s="398"/>
    </row>
    <row r="11" spans="1:16" ht="12.75">
      <c r="A11" s="396" t="s">
        <v>1022</v>
      </c>
      <c r="B11" s="391"/>
      <c r="C11" s="375"/>
      <c r="D11" s="391">
        <v>2109</v>
      </c>
      <c r="E11" s="375"/>
      <c r="F11" s="392">
        <v>0.030134598348241077</v>
      </c>
      <c r="G11" s="392"/>
      <c r="H11" s="397">
        <v>148655495.67</v>
      </c>
      <c r="I11" s="399"/>
      <c r="J11" s="395">
        <v>0.01230701601017168</v>
      </c>
      <c r="K11" s="395"/>
      <c r="L11" s="397">
        <v>8920076.84</v>
      </c>
      <c r="M11" s="399"/>
      <c r="N11" s="395">
        <v>0.012032828045115107</v>
      </c>
      <c r="P11" s="398"/>
    </row>
    <row r="12" spans="1:16" ht="12.75">
      <c r="A12" s="396" t="s">
        <v>1023</v>
      </c>
      <c r="B12" s="391"/>
      <c r="C12" s="375"/>
      <c r="D12" s="391">
        <v>2759</v>
      </c>
      <c r="E12" s="375"/>
      <c r="F12" s="392">
        <v>0.03942217014831538</v>
      </c>
      <c r="G12" s="392"/>
      <c r="H12" s="397">
        <v>625245913.8</v>
      </c>
      <c r="I12" s="399"/>
      <c r="J12" s="395">
        <v>0.05176338376694084</v>
      </c>
      <c r="K12" s="395"/>
      <c r="L12" s="397">
        <v>37526479.05</v>
      </c>
      <c r="M12" s="399"/>
      <c r="N12" s="400">
        <v>0.05062172418990782</v>
      </c>
      <c r="O12" s="401"/>
      <c r="P12" s="402"/>
    </row>
    <row r="13" spans="1:16" ht="12.75">
      <c r="A13" s="396" t="s">
        <v>1024</v>
      </c>
      <c r="B13" s="391"/>
      <c r="C13" s="375"/>
      <c r="D13" s="391">
        <v>692</v>
      </c>
      <c r="E13" s="375"/>
      <c r="F13" s="392">
        <v>0.009887691824079102</v>
      </c>
      <c r="G13" s="392"/>
      <c r="H13" s="397">
        <v>490039332</v>
      </c>
      <c r="I13" s="399"/>
      <c r="J13" s="395">
        <v>0.04056978773207191</v>
      </c>
      <c r="K13" s="395"/>
      <c r="L13" s="397">
        <v>29403186.62</v>
      </c>
      <c r="M13" s="399"/>
      <c r="N13" s="400">
        <v>0.039663726548894766</v>
      </c>
      <c r="O13" s="401"/>
      <c r="P13" s="402"/>
    </row>
    <row r="14" spans="1:16" ht="12.75">
      <c r="A14" s="396" t="s">
        <v>1025</v>
      </c>
      <c r="B14" s="391"/>
      <c r="C14" s="375"/>
      <c r="D14" s="391">
        <v>500</v>
      </c>
      <c r="E14" s="375"/>
      <c r="F14" s="392">
        <v>0.0071442860000571545</v>
      </c>
      <c r="G14" s="392"/>
      <c r="H14" s="397">
        <v>711340926.33</v>
      </c>
      <c r="I14" s="399"/>
      <c r="J14" s="395">
        <v>0.058891089963251174</v>
      </c>
      <c r="K14" s="395"/>
      <c r="L14" s="397">
        <v>42680456</v>
      </c>
      <c r="M14" s="399"/>
      <c r="N14" s="395">
        <v>0.05757423362455041</v>
      </c>
      <c r="P14" s="398"/>
    </row>
    <row r="15" spans="1:16" ht="12.75">
      <c r="A15" s="396" t="s">
        <v>1026</v>
      </c>
      <c r="B15" s="391"/>
      <c r="C15" s="375"/>
      <c r="D15" s="391">
        <v>511</v>
      </c>
      <c r="E15" s="375"/>
      <c r="F15" s="392">
        <v>0.007301460292058411</v>
      </c>
      <c r="G15" s="392"/>
      <c r="H15" s="397">
        <v>2161902459.01</v>
      </c>
      <c r="I15" s="399"/>
      <c r="J15" s="395">
        <v>0.178981396251434</v>
      </c>
      <c r="K15" s="395"/>
      <c r="L15" s="397">
        <v>130612999.96</v>
      </c>
      <c r="M15" s="399"/>
      <c r="N15" s="395">
        <v>0.1761917298657829</v>
      </c>
      <c r="P15" s="398"/>
    </row>
    <row r="16" spans="1:16" ht="12.75">
      <c r="A16" s="396" t="s">
        <v>1027</v>
      </c>
      <c r="B16" s="391"/>
      <c r="C16" s="375"/>
      <c r="D16" s="391">
        <v>170</v>
      </c>
      <c r="E16" s="375"/>
      <c r="F16" s="392">
        <v>0.0024290572400194324</v>
      </c>
      <c r="G16" s="392"/>
      <c r="H16" s="397">
        <v>7140256943.1</v>
      </c>
      <c r="I16" s="399"/>
      <c r="J16" s="395">
        <v>0.5911335878933484</v>
      </c>
      <c r="K16" s="395"/>
      <c r="L16" s="397">
        <v>430365903.07</v>
      </c>
      <c r="M16" s="399"/>
      <c r="N16" s="395">
        <v>0.5805464460687298</v>
      </c>
      <c r="P16" s="398"/>
    </row>
    <row r="17" spans="1:14" ht="12.75">
      <c r="A17" s="396"/>
      <c r="B17" s="375"/>
      <c r="C17" s="375"/>
      <c r="D17" s="375"/>
      <c r="E17" s="375"/>
      <c r="F17" s="403"/>
      <c r="G17" s="403"/>
      <c r="H17" s="375"/>
      <c r="I17" s="375"/>
      <c r="J17" s="403"/>
      <c r="K17" s="403"/>
      <c r="L17" s="375"/>
      <c r="M17" s="375"/>
      <c r="N17" s="403"/>
    </row>
    <row r="18" spans="1:14" ht="12.75">
      <c r="A18" s="404" t="s">
        <v>1028</v>
      </c>
      <c r="B18" s="405">
        <v>180298</v>
      </c>
      <c r="C18" s="405"/>
      <c r="D18" s="405">
        <v>69986</v>
      </c>
      <c r="E18" s="406"/>
      <c r="F18" s="407">
        <v>1</v>
      </c>
      <c r="G18" s="407"/>
      <c r="H18" s="408">
        <v>11467380043.28</v>
      </c>
      <c r="I18" s="409"/>
      <c r="J18" s="407">
        <v>0.9493710888473484</v>
      </c>
      <c r="K18" s="407"/>
      <c r="L18" s="408">
        <v>704619339.6400001</v>
      </c>
      <c r="M18" s="409"/>
      <c r="N18" s="407">
        <v>0.9505033984831324</v>
      </c>
    </row>
    <row r="19" spans="1:14" ht="12.75">
      <c r="A19" s="410"/>
      <c r="B19" s="411"/>
      <c r="C19" s="411"/>
      <c r="D19" s="411"/>
      <c r="E19" s="411"/>
      <c r="F19" s="412"/>
      <c r="G19" s="412"/>
      <c r="H19" s="413"/>
      <c r="I19" s="413"/>
      <c r="J19" s="412"/>
      <c r="K19" s="412"/>
      <c r="L19" s="413"/>
      <c r="M19" s="413"/>
      <c r="N19" s="412"/>
    </row>
    <row r="20" spans="1:14" ht="12.75">
      <c r="A20" s="390" t="s">
        <v>1029</v>
      </c>
      <c r="B20" s="391"/>
      <c r="C20" s="375"/>
      <c r="D20" s="391"/>
      <c r="E20" s="375"/>
      <c r="F20" s="403"/>
      <c r="G20" s="414"/>
      <c r="H20" s="391"/>
      <c r="I20" s="375"/>
      <c r="J20" s="395">
        <v>0.05062891115265154</v>
      </c>
      <c r="K20" s="403"/>
      <c r="L20" s="391">
        <v>36692412.38999987</v>
      </c>
      <c r="M20" s="375"/>
      <c r="N20" s="403">
        <v>0.04949660151686759</v>
      </c>
    </row>
    <row r="21" spans="1:14" ht="12.75">
      <c r="A21" s="390"/>
      <c r="B21" s="375"/>
      <c r="C21" s="375"/>
      <c r="D21" s="375"/>
      <c r="E21" s="375"/>
      <c r="F21" s="414"/>
      <c r="G21" s="414"/>
      <c r="H21" s="399"/>
      <c r="I21" s="399"/>
      <c r="J21" s="403"/>
      <c r="K21" s="403"/>
      <c r="L21" s="375"/>
      <c r="M21" s="375"/>
      <c r="N21" s="403"/>
    </row>
    <row r="22" spans="1:14" ht="12.75">
      <c r="A22" s="415" t="s">
        <v>1030</v>
      </c>
      <c r="B22" s="416"/>
      <c r="C22" s="416"/>
      <c r="D22" s="416"/>
      <c r="E22" s="416"/>
      <c r="F22" s="417"/>
      <c r="G22" s="417"/>
      <c r="H22" s="418"/>
      <c r="I22" s="418"/>
      <c r="J22" s="419">
        <v>1</v>
      </c>
      <c r="K22" s="417"/>
      <c r="L22" s="420">
        <v>741311752.03</v>
      </c>
      <c r="M22" s="418"/>
      <c r="N22" s="419">
        <v>1</v>
      </c>
    </row>
    <row r="23" spans="1:14" ht="12.75">
      <c r="A23" s="421"/>
      <c r="B23" s="422"/>
      <c r="C23" s="422"/>
      <c r="D23" s="422"/>
      <c r="E23" s="422"/>
      <c r="F23" s="423"/>
      <c r="G23" s="423"/>
      <c r="H23" s="424"/>
      <c r="I23" s="424"/>
      <c r="J23" s="423"/>
      <c r="K23" s="423"/>
      <c r="L23" s="424"/>
      <c r="M23" s="424"/>
      <c r="N23" s="423"/>
    </row>
    <row r="24" spans="1:14" ht="12.75" customHeight="1">
      <c r="A24" s="410" t="s">
        <v>595</v>
      </c>
      <c r="B24" s="425"/>
      <c r="C24" s="425"/>
      <c r="D24" s="425"/>
      <c r="E24" s="425"/>
      <c r="F24" s="426"/>
      <c r="G24" s="426"/>
      <c r="H24" s="427"/>
      <c r="I24" s="427"/>
      <c r="J24" s="426"/>
      <c r="K24" s="426"/>
      <c r="L24" s="427"/>
      <c r="M24" s="427"/>
      <c r="N24" s="426"/>
    </row>
    <row r="25" spans="1:14" ht="12.75" customHeight="1">
      <c r="A25" s="390" t="s">
        <v>1031</v>
      </c>
      <c r="B25" s="375"/>
      <c r="C25" s="375"/>
      <c r="D25" s="375"/>
      <c r="E25" s="375"/>
      <c r="F25" s="376"/>
      <c r="G25" s="376"/>
      <c r="H25" s="375"/>
      <c r="I25" s="375"/>
      <c r="J25" s="376"/>
      <c r="K25" s="376"/>
      <c r="L25" s="428"/>
      <c r="M25" s="428"/>
      <c r="N25" s="376"/>
    </row>
    <row r="26" spans="1:14" ht="12.75" customHeight="1">
      <c r="A26" s="390" t="s">
        <v>1032</v>
      </c>
      <c r="B26" s="375"/>
      <c r="C26" s="375"/>
      <c r="D26" s="375"/>
      <c r="E26" s="375"/>
      <c r="F26" s="376"/>
      <c r="G26" s="376"/>
      <c r="H26" s="375"/>
      <c r="I26" s="375"/>
      <c r="J26" s="376"/>
      <c r="K26" s="376"/>
      <c r="L26" s="428"/>
      <c r="M26" s="428"/>
      <c r="N26" s="376"/>
    </row>
    <row r="27" spans="1:14" ht="12.75" customHeight="1">
      <c r="A27" s="390" t="s">
        <v>1033</v>
      </c>
      <c r="B27" s="375"/>
      <c r="C27" s="375"/>
      <c r="D27" s="375"/>
      <c r="E27" s="375"/>
      <c r="F27" s="376"/>
      <c r="G27" s="376"/>
      <c r="H27" s="375"/>
      <c r="I27" s="375"/>
      <c r="J27" s="376"/>
      <c r="K27" s="376"/>
      <c r="L27" s="428"/>
      <c r="M27" s="428"/>
      <c r="N27" s="376"/>
    </row>
    <row r="28" spans="1:14" ht="12.75" customHeight="1">
      <c r="A28" s="374" t="s">
        <v>1034</v>
      </c>
      <c r="B28" s="375"/>
      <c r="C28" s="375"/>
      <c r="D28" s="375"/>
      <c r="E28" s="375"/>
      <c r="F28" s="376"/>
      <c r="G28" s="376"/>
      <c r="H28" s="375"/>
      <c r="I28" s="375"/>
      <c r="J28" s="376"/>
      <c r="K28" s="376"/>
      <c r="L28" s="375"/>
      <c r="M28" s="375"/>
      <c r="N28" s="376"/>
    </row>
    <row r="29" spans="1:14" ht="12.75" customHeight="1">
      <c r="A29" s="374" t="s">
        <v>0</v>
      </c>
      <c r="B29" s="375"/>
      <c r="C29" s="375"/>
      <c r="D29" s="375"/>
      <c r="E29" s="375"/>
      <c r="F29" s="376"/>
      <c r="G29" s="376"/>
      <c r="H29" s="375"/>
      <c r="I29" s="375"/>
      <c r="J29" s="376"/>
      <c r="K29" s="376"/>
      <c r="L29" s="375"/>
      <c r="M29" s="375"/>
      <c r="N29" s="376"/>
    </row>
    <row r="30" spans="1:14" ht="12.75" customHeight="1">
      <c r="A30" s="374"/>
      <c r="B30" s="375"/>
      <c r="C30" s="375"/>
      <c r="D30" s="375"/>
      <c r="E30" s="375"/>
      <c r="F30" s="376"/>
      <c r="G30" s="376"/>
      <c r="H30" s="375"/>
      <c r="I30" s="375"/>
      <c r="J30" s="376"/>
      <c r="K30" s="376"/>
      <c r="L30" s="375"/>
      <c r="M30" s="375"/>
      <c r="N30" s="376"/>
    </row>
    <row r="31" spans="1:14" ht="26.25" customHeight="1">
      <c r="A31" s="947" t="s">
        <v>1035</v>
      </c>
      <c r="B31" s="947"/>
      <c r="C31" s="947"/>
      <c r="D31" s="947"/>
      <c r="E31" s="947"/>
      <c r="F31" s="947"/>
      <c r="G31" s="947"/>
      <c r="H31" s="947"/>
      <c r="I31" s="947"/>
      <c r="J31" s="947"/>
      <c r="K31" s="947"/>
      <c r="L31" s="947"/>
      <c r="M31" s="947"/>
      <c r="N31" s="947"/>
    </row>
    <row r="32" spans="1:14" ht="26.25" customHeight="1">
      <c r="A32" s="948" t="s">
        <v>2</v>
      </c>
      <c r="B32" s="948"/>
      <c r="C32" s="948"/>
      <c r="D32" s="948"/>
      <c r="E32" s="948"/>
      <c r="F32" s="948"/>
      <c r="G32" s="948"/>
      <c r="H32" s="948"/>
      <c r="I32" s="948"/>
      <c r="J32" s="948"/>
      <c r="K32" s="948"/>
      <c r="L32" s="948"/>
      <c r="M32" s="948"/>
      <c r="N32" s="947"/>
    </row>
  </sheetData>
  <sheetProtection/>
  <mergeCells count="3">
    <mergeCell ref="B5:E5"/>
    <mergeCell ref="A31:N31"/>
    <mergeCell ref="A32:N32"/>
  </mergeCells>
  <printOptions horizontalCentered="1"/>
  <pageMargins left="0.5" right="0.5" top="1" bottom="1" header="0.5" footer="0.5"/>
  <pageSetup firstPageNumber="25" useFirstPageNumber="1" horizontalDpi="600" verticalDpi="600" orientation="landscape" scale="94" r:id="rId1"/>
</worksheet>
</file>

<file path=xl/worksheets/sheet16.xml><?xml version="1.0" encoding="utf-8"?>
<worksheet xmlns="http://schemas.openxmlformats.org/spreadsheetml/2006/main" xmlns:r="http://schemas.openxmlformats.org/officeDocument/2006/relationships">
  <sheetPr>
    <pageSetUpPr fitToPage="1"/>
  </sheetPr>
  <dimension ref="A1:F49"/>
  <sheetViews>
    <sheetView zoomScale="75" zoomScaleNormal="75" zoomScalePageLayoutView="0" workbookViewId="0" topLeftCell="A1">
      <selection activeCell="A1" sqref="A1"/>
    </sheetView>
  </sheetViews>
  <sheetFormatPr defaultColWidth="9.140625" defaultRowHeight="12.75"/>
  <cols>
    <col min="1" max="1" width="26.421875" style="853" customWidth="1"/>
    <col min="2" max="2" width="68.421875" style="853" customWidth="1"/>
    <col min="3" max="3" width="27.421875" style="853" bestFit="1" customWidth="1"/>
    <col min="4" max="4" width="24.7109375" style="853" customWidth="1"/>
    <col min="5" max="5" width="12.421875" style="0" bestFit="1" customWidth="1"/>
    <col min="6" max="6" width="14.28125" style="853" bestFit="1" customWidth="1"/>
  </cols>
  <sheetData>
    <row r="1" ht="17.25">
      <c r="A1" s="852" t="s">
        <v>820</v>
      </c>
    </row>
    <row r="2" ht="15">
      <c r="A2" s="854" t="s">
        <v>832</v>
      </c>
    </row>
    <row r="3" ht="12.75">
      <c r="A3" s="853" t="s">
        <v>821</v>
      </c>
    </row>
    <row r="4" spans="1:6" ht="13.5" thickBot="1">
      <c r="A4" s="855"/>
      <c r="B4" s="855"/>
      <c r="C4" s="855"/>
      <c r="D4" s="855"/>
      <c r="E4" s="856"/>
      <c r="F4" s="855"/>
    </row>
    <row r="5" spans="1:6" ht="27.75" customHeight="1" thickTop="1">
      <c r="A5" s="857" t="s">
        <v>822</v>
      </c>
      <c r="B5" s="857" t="s">
        <v>823</v>
      </c>
      <c r="C5" s="857" t="s">
        <v>824</v>
      </c>
      <c r="D5" s="857" t="s">
        <v>825</v>
      </c>
      <c r="E5" s="857" t="s">
        <v>826</v>
      </c>
      <c r="F5" s="857" t="s">
        <v>628</v>
      </c>
    </row>
    <row r="6" spans="1:6" ht="12.75" customHeight="1">
      <c r="A6" s="858"/>
      <c r="B6" s="858"/>
      <c r="C6" s="858"/>
      <c r="D6" s="858"/>
      <c r="E6" s="858"/>
      <c r="F6" s="858"/>
    </row>
    <row r="7" spans="1:6" ht="12.75">
      <c r="A7" s="859" t="s">
        <v>827</v>
      </c>
      <c r="B7" s="859" t="s">
        <v>272</v>
      </c>
      <c r="C7" s="860" t="s">
        <v>828</v>
      </c>
      <c r="D7" s="859" t="s">
        <v>829</v>
      </c>
      <c r="E7" s="861">
        <v>3434</v>
      </c>
      <c r="F7" s="862">
        <v>5770289.03</v>
      </c>
    </row>
    <row r="8" spans="1:6" ht="12.75">
      <c r="A8" s="859" t="s">
        <v>830</v>
      </c>
      <c r="B8" s="859" t="s">
        <v>831</v>
      </c>
      <c r="C8" s="860" t="s">
        <v>838</v>
      </c>
      <c r="D8" s="859" t="s">
        <v>829</v>
      </c>
      <c r="E8" s="861">
        <v>158</v>
      </c>
      <c r="F8" s="863">
        <v>1452584</v>
      </c>
    </row>
    <row r="9" spans="1:6" ht="12.75">
      <c r="A9" s="859" t="s">
        <v>839</v>
      </c>
      <c r="B9" s="859" t="s">
        <v>840</v>
      </c>
      <c r="C9" s="860" t="s">
        <v>841</v>
      </c>
      <c r="D9" s="859" t="s">
        <v>829</v>
      </c>
      <c r="E9" s="861">
        <v>216</v>
      </c>
      <c r="F9" s="863">
        <v>370759.26</v>
      </c>
    </row>
    <row r="10" spans="1:6" ht="12.75">
      <c r="A10" s="859" t="s">
        <v>842</v>
      </c>
      <c r="B10" s="859" t="s">
        <v>843</v>
      </c>
      <c r="C10" s="860" t="s">
        <v>844</v>
      </c>
      <c r="D10" s="859" t="s">
        <v>829</v>
      </c>
      <c r="E10" s="861">
        <v>53</v>
      </c>
      <c r="F10" s="863">
        <v>287154</v>
      </c>
    </row>
    <row r="11" spans="1:6" ht="15" customHeight="1">
      <c r="A11" s="864" t="s">
        <v>845</v>
      </c>
      <c r="B11" s="864" t="s">
        <v>846</v>
      </c>
      <c r="C11" s="865" t="s">
        <v>847</v>
      </c>
      <c r="D11" s="864" t="s">
        <v>829</v>
      </c>
      <c r="E11" s="866">
        <v>104</v>
      </c>
      <c r="F11" s="867">
        <v>159506.84</v>
      </c>
    </row>
    <row r="12" spans="1:6" ht="12.75">
      <c r="A12" s="859"/>
      <c r="B12" s="859"/>
      <c r="C12" s="860"/>
      <c r="D12" s="859"/>
      <c r="E12" s="861"/>
      <c r="F12" s="863"/>
    </row>
    <row r="13" spans="1:6" ht="26.25" customHeight="1">
      <c r="A13" s="868" t="s">
        <v>848</v>
      </c>
      <c r="B13" s="859" t="s">
        <v>849</v>
      </c>
      <c r="C13" s="860" t="s">
        <v>850</v>
      </c>
      <c r="D13" s="859" t="s">
        <v>829</v>
      </c>
      <c r="E13" s="861">
        <v>37</v>
      </c>
      <c r="F13" s="863">
        <v>6288</v>
      </c>
    </row>
    <row r="14" spans="1:6" ht="12.75">
      <c r="A14" s="859" t="s">
        <v>851</v>
      </c>
      <c r="B14" s="859" t="s">
        <v>852</v>
      </c>
      <c r="C14" s="860" t="s">
        <v>853</v>
      </c>
      <c r="D14" s="859" t="s">
        <v>829</v>
      </c>
      <c r="E14" s="861">
        <v>117</v>
      </c>
      <c r="F14" s="863">
        <v>3174753.41</v>
      </c>
    </row>
    <row r="15" spans="1:6" ht="16.5" customHeight="1">
      <c r="A15" s="859" t="s">
        <v>854</v>
      </c>
      <c r="B15" s="859" t="s">
        <v>855</v>
      </c>
      <c r="C15" s="860" t="s">
        <v>856</v>
      </c>
      <c r="D15" s="859" t="s">
        <v>829</v>
      </c>
      <c r="E15" s="861">
        <v>86</v>
      </c>
      <c r="F15" s="863">
        <v>44136297</v>
      </c>
    </row>
    <row r="16" spans="1:6" ht="15" customHeight="1">
      <c r="A16" s="859" t="s">
        <v>857</v>
      </c>
      <c r="B16" s="859" t="s">
        <v>858</v>
      </c>
      <c r="C16" s="860" t="s">
        <v>856</v>
      </c>
      <c r="D16" s="859" t="s">
        <v>829</v>
      </c>
      <c r="E16" s="861">
        <v>19</v>
      </c>
      <c r="F16" s="863">
        <v>4006</v>
      </c>
    </row>
    <row r="17" spans="1:6" ht="15.75" customHeight="1">
      <c r="A17" s="864" t="s">
        <v>859</v>
      </c>
      <c r="B17" s="864" t="s">
        <v>860</v>
      </c>
      <c r="C17" s="865" t="s">
        <v>861</v>
      </c>
      <c r="D17" s="864" t="s">
        <v>829</v>
      </c>
      <c r="E17" s="869">
        <v>0</v>
      </c>
      <c r="F17" s="867">
        <v>0</v>
      </c>
    </row>
    <row r="18" spans="1:6" ht="12.75">
      <c r="A18" s="859"/>
      <c r="B18" s="859"/>
      <c r="C18" s="860"/>
      <c r="D18" s="859"/>
      <c r="E18" s="870"/>
      <c r="F18" s="863"/>
    </row>
    <row r="19" spans="1:6" ht="12.75">
      <c r="A19" s="859" t="s">
        <v>862</v>
      </c>
      <c r="B19" s="859" t="s">
        <v>275</v>
      </c>
      <c r="C19" s="860" t="s">
        <v>863</v>
      </c>
      <c r="D19" s="859" t="s">
        <v>829</v>
      </c>
      <c r="E19" s="861">
        <v>1452</v>
      </c>
      <c r="F19" s="863">
        <v>64616329.99000001</v>
      </c>
    </row>
    <row r="20" spans="1:6" ht="12.75">
      <c r="A20" s="859" t="s">
        <v>864</v>
      </c>
      <c r="B20" s="859" t="s">
        <v>865</v>
      </c>
      <c r="C20" s="860" t="s">
        <v>863</v>
      </c>
      <c r="D20" s="859" t="s">
        <v>829</v>
      </c>
      <c r="E20" s="870">
        <v>0</v>
      </c>
      <c r="F20" s="863">
        <v>0</v>
      </c>
    </row>
    <row r="21" spans="1:6" ht="14.25" customHeight="1">
      <c r="A21" s="859" t="s">
        <v>866</v>
      </c>
      <c r="B21" s="859" t="s">
        <v>867</v>
      </c>
      <c r="C21" s="860" t="s">
        <v>868</v>
      </c>
      <c r="D21" s="859" t="s">
        <v>829</v>
      </c>
      <c r="E21" s="861">
        <v>716</v>
      </c>
      <c r="F21" s="863">
        <v>669940.39</v>
      </c>
    </row>
    <row r="22" spans="1:6" ht="12.75">
      <c r="A22" s="859" t="s">
        <v>869</v>
      </c>
      <c r="B22" s="859" t="s">
        <v>870</v>
      </c>
      <c r="C22" s="860" t="s">
        <v>871</v>
      </c>
      <c r="D22" s="859" t="s">
        <v>829</v>
      </c>
      <c r="E22" s="861">
        <v>8</v>
      </c>
      <c r="F22" s="863">
        <v>29640</v>
      </c>
    </row>
    <row r="23" spans="1:6" ht="13.5" customHeight="1">
      <c r="A23" s="864" t="s">
        <v>872</v>
      </c>
      <c r="B23" s="864" t="s">
        <v>873</v>
      </c>
      <c r="C23" s="865" t="s">
        <v>874</v>
      </c>
      <c r="D23" s="864" t="s">
        <v>829</v>
      </c>
      <c r="E23" s="866">
        <v>68</v>
      </c>
      <c r="F23" s="867">
        <v>1208569.88</v>
      </c>
    </row>
    <row r="24" spans="1:6" ht="12.75">
      <c r="A24" s="859"/>
      <c r="B24" s="859"/>
      <c r="C24" s="860"/>
      <c r="D24" s="859"/>
      <c r="E24" s="861"/>
      <c r="F24" s="863"/>
    </row>
    <row r="25" spans="1:6" ht="12.75">
      <c r="A25" s="859" t="s">
        <v>875</v>
      </c>
      <c r="B25" s="859" t="s">
        <v>876</v>
      </c>
      <c r="C25" s="860" t="s">
        <v>877</v>
      </c>
      <c r="D25" s="859" t="s">
        <v>878</v>
      </c>
      <c r="E25" s="861">
        <v>407</v>
      </c>
      <c r="F25" s="863">
        <v>350872.26</v>
      </c>
    </row>
    <row r="26" spans="1:6" ht="13.5" customHeight="1">
      <c r="A26" s="859" t="s">
        <v>879</v>
      </c>
      <c r="B26" s="859" t="s">
        <v>880</v>
      </c>
      <c r="C26" s="860" t="s">
        <v>874</v>
      </c>
      <c r="D26" s="859" t="s">
        <v>878</v>
      </c>
      <c r="E26" s="861">
        <v>218</v>
      </c>
      <c r="F26" s="863">
        <v>1857832.93</v>
      </c>
    </row>
    <row r="27" spans="1:6" ht="15.75" customHeight="1">
      <c r="A27" s="859" t="s">
        <v>881</v>
      </c>
      <c r="B27" s="859" t="s">
        <v>882</v>
      </c>
      <c r="C27" s="860" t="s">
        <v>874</v>
      </c>
      <c r="D27" s="859" t="s">
        <v>829</v>
      </c>
      <c r="E27" s="861">
        <v>92</v>
      </c>
      <c r="F27" s="863">
        <v>155154.36</v>
      </c>
    </row>
    <row r="28" spans="1:6" ht="24.75" customHeight="1">
      <c r="A28" s="868" t="s">
        <v>883</v>
      </c>
      <c r="B28" s="859" t="s">
        <v>884</v>
      </c>
      <c r="C28" s="860" t="s">
        <v>874</v>
      </c>
      <c r="D28" s="859" t="s">
        <v>829</v>
      </c>
      <c r="E28" s="870">
        <v>0</v>
      </c>
      <c r="F28" s="863">
        <v>0</v>
      </c>
    </row>
    <row r="29" spans="1:6" ht="15.75" customHeight="1">
      <c r="A29" s="864" t="s">
        <v>885</v>
      </c>
      <c r="B29" s="864" t="s">
        <v>886</v>
      </c>
      <c r="C29" s="865" t="s">
        <v>887</v>
      </c>
      <c r="D29" s="864" t="s">
        <v>829</v>
      </c>
      <c r="E29" s="866">
        <v>6797</v>
      </c>
      <c r="F29" s="867">
        <v>131455141.38000001</v>
      </c>
    </row>
    <row r="30" spans="1:6" ht="12.75">
      <c r="A30" s="859"/>
      <c r="B30" s="859"/>
      <c r="C30" s="860"/>
      <c r="D30" s="859"/>
      <c r="E30" s="861"/>
      <c r="F30" s="863"/>
    </row>
    <row r="31" spans="1:6" ht="13.5" customHeight="1">
      <c r="A31" s="859" t="s">
        <v>888</v>
      </c>
      <c r="B31" s="859" t="s">
        <v>889</v>
      </c>
      <c r="C31" s="860" t="s">
        <v>887</v>
      </c>
      <c r="D31" s="859" t="s">
        <v>878</v>
      </c>
      <c r="E31" s="861">
        <v>24890</v>
      </c>
      <c r="F31" s="863">
        <v>868723.06</v>
      </c>
    </row>
    <row r="32" spans="1:6" ht="12.75">
      <c r="A32" s="859" t="s">
        <v>890</v>
      </c>
      <c r="B32" s="859" t="s">
        <v>891</v>
      </c>
      <c r="C32" s="860" t="s">
        <v>887</v>
      </c>
      <c r="D32" s="859" t="s">
        <v>878</v>
      </c>
      <c r="E32" s="861">
        <v>39</v>
      </c>
      <c r="F32" s="863">
        <v>16689</v>
      </c>
    </row>
    <row r="33" spans="1:6" ht="17.25" customHeight="1">
      <c r="A33" s="859" t="s">
        <v>892</v>
      </c>
      <c r="B33" s="859" t="s">
        <v>893</v>
      </c>
      <c r="C33" s="860" t="s">
        <v>894</v>
      </c>
      <c r="D33" s="859" t="s">
        <v>895</v>
      </c>
      <c r="E33" s="871"/>
      <c r="F33" s="863" t="s">
        <v>557</v>
      </c>
    </row>
    <row r="34" spans="1:6" ht="12.75">
      <c r="A34" s="859" t="s">
        <v>896</v>
      </c>
      <c r="B34" s="859" t="s">
        <v>897</v>
      </c>
      <c r="C34" s="860" t="s">
        <v>898</v>
      </c>
      <c r="D34" s="859" t="s">
        <v>878</v>
      </c>
      <c r="E34" s="861">
        <v>334579.9113571042</v>
      </c>
      <c r="F34" s="863">
        <v>110282456.19620977</v>
      </c>
    </row>
    <row r="35" spans="1:6" ht="18.75" customHeight="1">
      <c r="A35" s="864" t="s">
        <v>899</v>
      </c>
      <c r="B35" s="864" t="s">
        <v>900</v>
      </c>
      <c r="C35" s="865" t="s">
        <v>898</v>
      </c>
      <c r="D35" s="864" t="s">
        <v>829</v>
      </c>
      <c r="E35" s="866">
        <v>57</v>
      </c>
      <c r="F35" s="867">
        <v>124011</v>
      </c>
    </row>
    <row r="36" spans="1:6" ht="12.75">
      <c r="A36" s="859"/>
      <c r="B36" s="859"/>
      <c r="C36" s="860"/>
      <c r="D36" s="859"/>
      <c r="E36" s="861"/>
      <c r="F36" s="863"/>
    </row>
    <row r="37" spans="1:6" ht="12.75">
      <c r="A37" s="859" t="s">
        <v>901</v>
      </c>
      <c r="B37" s="859" t="s">
        <v>902</v>
      </c>
      <c r="C37" s="860" t="s">
        <v>898</v>
      </c>
      <c r="D37" s="859" t="s">
        <v>829</v>
      </c>
      <c r="E37" s="861">
        <v>8</v>
      </c>
      <c r="F37" s="863">
        <v>12239</v>
      </c>
    </row>
    <row r="38" spans="1:6" ht="12.75">
      <c r="A38" s="859" t="s">
        <v>903</v>
      </c>
      <c r="B38" s="859" t="s">
        <v>904</v>
      </c>
      <c r="C38" s="860" t="s">
        <v>905</v>
      </c>
      <c r="D38" s="859" t="s">
        <v>878</v>
      </c>
      <c r="E38" s="861">
        <v>4949</v>
      </c>
      <c r="F38" s="863">
        <v>1305397.9</v>
      </c>
    </row>
    <row r="39" spans="1:6" ht="14.25" customHeight="1">
      <c r="A39" s="864" t="s">
        <v>906</v>
      </c>
      <c r="B39" s="864" t="s">
        <v>907</v>
      </c>
      <c r="C39" s="865" t="s">
        <v>908</v>
      </c>
      <c r="D39" s="864" t="s">
        <v>829</v>
      </c>
      <c r="E39" s="869">
        <v>0</v>
      </c>
      <c r="F39" s="867">
        <v>0</v>
      </c>
    </row>
    <row r="41" ht="12.75">
      <c r="A41" s="853" t="s">
        <v>595</v>
      </c>
    </row>
    <row r="42" spans="1:6" ht="26.25" customHeight="1">
      <c r="A42" s="952" t="s">
        <v>837</v>
      </c>
      <c r="B42" s="952"/>
      <c r="C42" s="952"/>
      <c r="D42" s="952"/>
      <c r="E42" s="952"/>
      <c r="F42" s="952"/>
    </row>
    <row r="43" spans="1:2" ht="12.75">
      <c r="A43" s="953" t="s">
        <v>833</v>
      </c>
      <c r="B43" s="953"/>
    </row>
    <row r="44" spans="1:6" ht="12.75">
      <c r="A44" s="953" t="s">
        <v>834</v>
      </c>
      <c r="B44" s="953"/>
      <c r="C44" s="953"/>
      <c r="D44" s="953"/>
      <c r="E44" s="953"/>
      <c r="F44" s="953"/>
    </row>
    <row r="45" spans="1:6" ht="12.75">
      <c r="A45" s="953" t="s">
        <v>835</v>
      </c>
      <c r="B45" s="953"/>
      <c r="C45" s="953"/>
      <c r="D45" s="953"/>
      <c r="E45" s="872"/>
      <c r="F45" s="872"/>
    </row>
    <row r="46" ht="12.75">
      <c r="A46" s="853" t="s">
        <v>485</v>
      </c>
    </row>
    <row r="48" spans="1:6" ht="12.75" customHeight="1">
      <c r="A48" s="949" t="s">
        <v>836</v>
      </c>
      <c r="B48" s="949"/>
      <c r="C48" s="949"/>
      <c r="D48" s="949"/>
      <c r="E48" s="949"/>
      <c r="F48" s="949"/>
    </row>
    <row r="49" spans="1:4" ht="12.75">
      <c r="A49" s="950"/>
      <c r="B49" s="951"/>
      <c r="C49" s="951"/>
      <c r="D49" s="873"/>
    </row>
  </sheetData>
  <sheetProtection/>
  <mergeCells count="6">
    <mergeCell ref="A48:F48"/>
    <mergeCell ref="A49:C49"/>
    <mergeCell ref="A42:F42"/>
    <mergeCell ref="A43:B43"/>
    <mergeCell ref="A44:F44"/>
    <mergeCell ref="A45:D45"/>
  </mergeCells>
  <printOptions horizontalCentered="1" verticalCentered="1"/>
  <pageMargins left="0.6" right="0.64" top="0.75" bottom="0.75" header="0.5" footer="0.5"/>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transitionEvaluation="1"/>
  <dimension ref="A1:J50"/>
  <sheetViews>
    <sheetView defaultGridColor="0" zoomScale="75" zoomScaleNormal="75" zoomScalePageLayoutView="0" colorId="22" workbookViewId="0" topLeftCell="A1">
      <selection activeCell="A1" sqref="A1"/>
    </sheetView>
  </sheetViews>
  <sheetFormatPr defaultColWidth="15.140625" defaultRowHeight="12.75"/>
  <cols>
    <col min="1" max="1" width="13.7109375" style="430" customWidth="1"/>
    <col min="2" max="2" width="18.57421875" style="430" bestFit="1" customWidth="1"/>
    <col min="3" max="3" width="18.140625" style="430" bestFit="1" customWidth="1"/>
    <col min="4" max="4" width="18.57421875" style="430" bestFit="1" customWidth="1"/>
    <col min="5" max="5" width="16.421875" style="430" bestFit="1" customWidth="1"/>
    <col min="6" max="6" width="26.28125" style="430" customWidth="1"/>
    <col min="7" max="7" width="18.8515625" style="430" bestFit="1" customWidth="1"/>
    <col min="8" max="16384" width="15.140625" style="430" customWidth="1"/>
  </cols>
  <sheetData>
    <row r="1" ht="17.25">
      <c r="A1" s="429" t="s">
        <v>208</v>
      </c>
    </row>
    <row r="2" ht="15">
      <c r="A2" s="431" t="s">
        <v>3</v>
      </c>
    </row>
    <row r="3" spans="1:9" ht="15" thickBot="1">
      <c r="A3" s="432"/>
      <c r="B3" s="432"/>
      <c r="C3" s="432"/>
      <c r="D3" s="432"/>
      <c r="E3" s="432"/>
      <c r="F3" s="432"/>
      <c r="G3" s="432"/>
      <c r="H3" s="433"/>
      <c r="I3" s="433"/>
    </row>
    <row r="4" spans="1:9" ht="15">
      <c r="A4" s="434"/>
      <c r="B4" s="954" t="s">
        <v>4</v>
      </c>
      <c r="C4" s="954"/>
      <c r="D4" s="434"/>
      <c r="E4" s="954" t="s">
        <v>5</v>
      </c>
      <c r="F4" s="954"/>
      <c r="G4" s="434"/>
      <c r="H4" s="433"/>
      <c r="I4" s="433"/>
    </row>
    <row r="5" spans="1:9" ht="13.5" customHeight="1">
      <c r="A5" s="435"/>
      <c r="B5" s="434"/>
      <c r="C5" s="436"/>
      <c r="D5" s="434"/>
      <c r="E5" s="437"/>
      <c r="F5" s="438" t="s">
        <v>6</v>
      </c>
      <c r="G5" s="437"/>
      <c r="H5" s="433"/>
      <c r="I5" s="433"/>
    </row>
    <row r="6" spans="1:9" ht="15">
      <c r="A6" s="439"/>
      <c r="B6" s="440" t="s">
        <v>7</v>
      </c>
      <c r="C6" s="441" t="s">
        <v>8</v>
      </c>
      <c r="D6" s="442" t="s">
        <v>9</v>
      </c>
      <c r="E6" s="441" t="s">
        <v>5</v>
      </c>
      <c r="F6" s="441" t="s">
        <v>10</v>
      </c>
      <c r="G6" s="441" t="s">
        <v>619</v>
      </c>
      <c r="H6" s="433"/>
      <c r="I6" s="433"/>
    </row>
    <row r="7" spans="1:9" ht="15" thickBot="1">
      <c r="A7" s="443" t="s">
        <v>1005</v>
      </c>
      <c r="B7" s="443" t="s">
        <v>11</v>
      </c>
      <c r="C7" s="444" t="s">
        <v>12</v>
      </c>
      <c r="D7" s="445" t="s">
        <v>13</v>
      </c>
      <c r="E7" s="444" t="s">
        <v>14</v>
      </c>
      <c r="F7" s="444" t="s">
        <v>15</v>
      </c>
      <c r="G7" s="444" t="s">
        <v>16</v>
      </c>
      <c r="H7" s="433"/>
      <c r="I7" s="433"/>
    </row>
    <row r="8" spans="1:9" ht="15">
      <c r="A8" s="446"/>
      <c r="B8" s="446"/>
      <c r="C8" s="447"/>
      <c r="D8" s="433"/>
      <c r="E8" s="447"/>
      <c r="F8" s="447"/>
      <c r="G8" s="447"/>
      <c r="H8" s="433"/>
      <c r="I8" s="433"/>
    </row>
    <row r="9" spans="1:10" ht="15">
      <c r="A9" s="448">
        <v>2001</v>
      </c>
      <c r="B9" s="832">
        <v>2272954000</v>
      </c>
      <c r="C9" s="832">
        <v>387637000</v>
      </c>
      <c r="D9" s="832">
        <v>2660591000</v>
      </c>
      <c r="E9" s="832">
        <v>780679000</v>
      </c>
      <c r="F9" s="831" t="s">
        <v>17</v>
      </c>
      <c r="G9" s="832">
        <v>3441270000</v>
      </c>
      <c r="H9" s="433"/>
      <c r="I9" s="451">
        <v>3.44127</v>
      </c>
      <c r="J9" s="452"/>
    </row>
    <row r="10" spans="1:10" ht="15">
      <c r="A10" s="448">
        <v>2002</v>
      </c>
      <c r="B10" s="449">
        <v>2028331000</v>
      </c>
      <c r="C10" s="449">
        <v>322139000</v>
      </c>
      <c r="D10" s="449">
        <v>2350470000</v>
      </c>
      <c r="E10" s="449">
        <v>764902000</v>
      </c>
      <c r="F10" s="450" t="s">
        <v>17</v>
      </c>
      <c r="G10" s="449">
        <v>3115372000</v>
      </c>
      <c r="H10" s="433"/>
      <c r="I10" s="451">
        <v>3.115372</v>
      </c>
      <c r="J10" s="452"/>
    </row>
    <row r="11" spans="1:10" ht="15">
      <c r="A11" s="448">
        <v>2003</v>
      </c>
      <c r="B11" s="449">
        <v>2173307000</v>
      </c>
      <c r="C11" s="449">
        <v>291633000</v>
      </c>
      <c r="D11" s="449">
        <v>2464940000</v>
      </c>
      <c r="E11" s="449">
        <v>797368000</v>
      </c>
      <c r="F11" s="450" t="s">
        <v>17</v>
      </c>
      <c r="G11" s="449">
        <v>3262308000</v>
      </c>
      <c r="H11" s="433"/>
      <c r="I11" s="451">
        <v>3.262308</v>
      </c>
      <c r="J11" s="452"/>
    </row>
    <row r="12" spans="1:10" ht="15">
      <c r="A12" s="448">
        <v>2004</v>
      </c>
      <c r="B12" s="449">
        <v>2394488000</v>
      </c>
      <c r="C12" s="449">
        <v>327092000</v>
      </c>
      <c r="D12" s="449">
        <v>2721580000</v>
      </c>
      <c r="E12" s="449">
        <v>865678000</v>
      </c>
      <c r="F12" s="450" t="s">
        <v>17</v>
      </c>
      <c r="G12" s="449">
        <v>3587258000</v>
      </c>
      <c r="H12" s="433"/>
      <c r="I12" s="451">
        <v>3.587258</v>
      </c>
      <c r="J12" s="452"/>
    </row>
    <row r="13" spans="1:10" ht="15">
      <c r="A13" s="448">
        <v>2005</v>
      </c>
      <c r="B13" s="449">
        <v>2946217000</v>
      </c>
      <c r="C13" s="449">
        <v>449867000</v>
      </c>
      <c r="D13" s="449">
        <v>3396084000</v>
      </c>
      <c r="E13" s="449">
        <v>936362000</v>
      </c>
      <c r="F13" s="449">
        <v>147628000</v>
      </c>
      <c r="G13" s="449">
        <v>4480074000</v>
      </c>
      <c r="H13" s="433"/>
      <c r="I13" s="451">
        <v>4.480074</v>
      </c>
      <c r="J13" s="452"/>
    </row>
    <row r="14" spans="1:10" ht="15">
      <c r="A14" s="448">
        <v>2006</v>
      </c>
      <c r="B14" s="449">
        <v>2812877000</v>
      </c>
      <c r="C14" s="449">
        <v>476259000</v>
      </c>
      <c r="D14" s="449">
        <v>3289136000</v>
      </c>
      <c r="E14" s="449">
        <v>998742000</v>
      </c>
      <c r="F14" s="449">
        <v>217200000</v>
      </c>
      <c r="G14" s="449">
        <v>4505078000</v>
      </c>
      <c r="H14" s="433"/>
      <c r="I14" s="451">
        <v>4.505078</v>
      </c>
      <c r="J14" s="452"/>
    </row>
    <row r="15" spans="1:10" ht="15">
      <c r="A15" s="448">
        <v>2007</v>
      </c>
      <c r="B15" s="449">
        <v>3049290000</v>
      </c>
      <c r="C15" s="449">
        <v>517277000</v>
      </c>
      <c r="D15" s="449">
        <v>3566567000</v>
      </c>
      <c r="E15" s="449">
        <v>1054991000</v>
      </c>
      <c r="F15" s="449">
        <v>225154000</v>
      </c>
      <c r="G15" s="449">
        <v>4846712000</v>
      </c>
      <c r="H15" s="433"/>
      <c r="I15" s="451">
        <v>4.846712</v>
      </c>
      <c r="J15" s="452"/>
    </row>
    <row r="16" spans="1:10" ht="15">
      <c r="A16" s="448">
        <v>2008</v>
      </c>
      <c r="B16" s="449">
        <v>3075762000</v>
      </c>
      <c r="C16" s="449">
        <v>524901000</v>
      </c>
      <c r="D16" s="449">
        <v>3600663000</v>
      </c>
      <c r="E16" s="449">
        <v>1052364000</v>
      </c>
      <c r="F16" s="449">
        <v>226654000</v>
      </c>
      <c r="G16" s="449">
        <v>4879681000</v>
      </c>
      <c r="H16" s="433"/>
      <c r="I16" s="451">
        <v>4.879681</v>
      </c>
      <c r="J16" s="452"/>
    </row>
    <row r="17" spans="1:10" ht="15">
      <c r="A17" s="448">
        <v>2009</v>
      </c>
      <c r="B17" s="449">
        <v>2904142000</v>
      </c>
      <c r="C17" s="449">
        <v>499366000</v>
      </c>
      <c r="D17" s="449">
        <v>3403508000</v>
      </c>
      <c r="E17" s="449">
        <v>1010937000</v>
      </c>
      <c r="F17" s="449">
        <v>213388000</v>
      </c>
      <c r="G17" s="449">
        <v>4627833000</v>
      </c>
      <c r="H17" s="433"/>
      <c r="I17" s="451">
        <v>4.627833</v>
      </c>
      <c r="J17" s="452"/>
    </row>
    <row r="18" spans="1:10" ht="15">
      <c r="A18" s="448">
        <v>2010</v>
      </c>
      <c r="B18" s="449">
        <v>3082532000</v>
      </c>
      <c r="C18" s="449">
        <v>490714000</v>
      </c>
      <c r="D18" s="449">
        <v>3573246000</v>
      </c>
      <c r="E18" s="449">
        <v>979589000</v>
      </c>
      <c r="F18" s="449">
        <v>209426000</v>
      </c>
      <c r="G18" s="449">
        <v>4762261000</v>
      </c>
      <c r="H18" s="433"/>
      <c r="I18" s="451">
        <v>4.762261</v>
      </c>
      <c r="J18" s="453"/>
    </row>
    <row r="19" spans="1:10" ht="15">
      <c r="A19" s="454"/>
      <c r="B19" s="455"/>
      <c r="C19" s="455"/>
      <c r="D19" s="455"/>
      <c r="E19" s="455"/>
      <c r="F19" s="455"/>
      <c r="G19" s="455"/>
      <c r="H19" s="433"/>
      <c r="I19" s="456"/>
      <c r="J19" s="366"/>
    </row>
    <row r="20" spans="1:10" ht="14.25" customHeight="1">
      <c r="A20" s="457" t="s">
        <v>595</v>
      </c>
      <c r="B20" s="458"/>
      <c r="C20" s="458"/>
      <c r="D20" s="458"/>
      <c r="E20" s="458"/>
      <c r="F20" s="458"/>
      <c r="G20" s="455"/>
      <c r="H20" s="433"/>
      <c r="I20" s="433"/>
      <c r="J20" s="366"/>
    </row>
    <row r="21" spans="1:10" ht="12" customHeight="1">
      <c r="A21" s="459" t="s">
        <v>18</v>
      </c>
      <c r="B21" s="459"/>
      <c r="C21" s="459"/>
      <c r="D21" s="459"/>
      <c r="E21" s="459"/>
      <c r="F21" s="459"/>
      <c r="G21" s="433"/>
      <c r="H21" s="433"/>
      <c r="I21" s="433"/>
      <c r="J21" s="366"/>
    </row>
    <row r="22" spans="1:10" ht="12" customHeight="1">
      <c r="A22" s="459" t="s">
        <v>19</v>
      </c>
      <c r="B22" s="459"/>
      <c r="C22" s="459"/>
      <c r="D22" s="459"/>
      <c r="E22" s="459"/>
      <c r="F22" s="459"/>
      <c r="G22" s="433"/>
      <c r="H22" s="433"/>
      <c r="I22" s="433"/>
      <c r="J22" s="366"/>
    </row>
    <row r="23" spans="1:9" ht="12" customHeight="1">
      <c r="A23" s="459" t="s">
        <v>20</v>
      </c>
      <c r="B23" s="459"/>
      <c r="C23" s="459"/>
      <c r="D23" s="459"/>
      <c r="E23" s="459"/>
      <c r="F23" s="459"/>
      <c r="G23" s="433"/>
      <c r="H23" s="433"/>
      <c r="I23" s="433"/>
    </row>
    <row r="24" spans="1:9" ht="12" customHeight="1">
      <c r="A24" s="459" t="s">
        <v>21</v>
      </c>
      <c r="B24" s="459"/>
      <c r="C24" s="459"/>
      <c r="D24" s="459"/>
      <c r="E24" s="459"/>
      <c r="F24" s="459"/>
      <c r="G24" s="433"/>
      <c r="H24" s="433"/>
      <c r="I24" s="433"/>
    </row>
    <row r="25" spans="1:9" ht="12" customHeight="1">
      <c r="A25" s="459" t="s">
        <v>22</v>
      </c>
      <c r="B25" s="459"/>
      <c r="C25" s="459"/>
      <c r="D25" s="459"/>
      <c r="E25" s="459"/>
      <c r="F25" s="459"/>
      <c r="G25" s="433"/>
      <c r="H25" s="433"/>
      <c r="I25" s="433"/>
    </row>
    <row r="26" spans="1:9" ht="12" customHeight="1">
      <c r="A26" s="459" t="s">
        <v>23</v>
      </c>
      <c r="B26" s="459"/>
      <c r="C26" s="459"/>
      <c r="D26" s="459"/>
      <c r="E26" s="459"/>
      <c r="F26" s="459"/>
      <c r="G26" s="433"/>
      <c r="H26" s="433"/>
      <c r="I26" s="433"/>
    </row>
    <row r="27" spans="1:9" ht="12" customHeight="1">
      <c r="A27" s="459" t="s">
        <v>24</v>
      </c>
      <c r="B27" s="459"/>
      <c r="C27" s="459"/>
      <c r="D27" s="459"/>
      <c r="E27" s="459"/>
      <c r="F27" s="459"/>
      <c r="G27" s="433"/>
      <c r="H27" s="433"/>
      <c r="I27" s="433"/>
    </row>
    <row r="28" spans="1:9" ht="12" customHeight="1">
      <c r="A28" s="459" t="s">
        <v>25</v>
      </c>
      <c r="B28" s="459"/>
      <c r="C28" s="459"/>
      <c r="D28" s="459"/>
      <c r="E28" s="459"/>
      <c r="F28" s="459"/>
      <c r="G28" s="433"/>
      <c r="H28" s="433"/>
      <c r="I28" s="433"/>
    </row>
    <row r="29" spans="1:9" ht="24" customHeight="1">
      <c r="A29" s="955" t="s">
        <v>26</v>
      </c>
      <c r="B29" s="955"/>
      <c r="C29" s="955"/>
      <c r="D29" s="955"/>
      <c r="E29" s="955"/>
      <c r="F29" s="955"/>
      <c r="G29" s="955"/>
      <c r="H29" s="433"/>
      <c r="I29" s="433"/>
    </row>
    <row r="30" spans="1:9" ht="12" customHeight="1">
      <c r="A30" s="460"/>
      <c r="B30" s="459"/>
      <c r="C30" s="459"/>
      <c r="D30" s="459"/>
      <c r="E30" s="459"/>
      <c r="F30" s="459"/>
      <c r="G30" s="433"/>
      <c r="H30" s="433"/>
      <c r="I30" s="433"/>
    </row>
    <row r="31" spans="1:9" ht="15">
      <c r="A31" s="461"/>
      <c r="B31" s="433"/>
      <c r="C31" s="433"/>
      <c r="D31" s="433"/>
      <c r="E31" s="433"/>
      <c r="F31" s="433"/>
      <c r="G31" s="433"/>
      <c r="H31" s="433"/>
      <c r="I31" s="433"/>
    </row>
    <row r="50" spans="1:7" ht="15">
      <c r="A50" s="462"/>
      <c r="B50" s="462"/>
      <c r="C50" s="462"/>
      <c r="D50" s="462"/>
      <c r="E50" s="462"/>
      <c r="F50" s="462"/>
      <c r="G50" s="462"/>
    </row>
  </sheetData>
  <sheetProtection/>
  <mergeCells count="3">
    <mergeCell ref="B4:C4"/>
    <mergeCell ref="E4:F4"/>
    <mergeCell ref="A29:G29"/>
  </mergeCells>
  <printOptions horizontalCentered="1"/>
  <pageMargins left="0.5" right="0.5" top="1" bottom="1" header="0.5" footer="0.5"/>
  <pageSetup horizontalDpi="600" verticalDpi="600" orientation="landscape" scale="71" r:id="rId2"/>
  <rowBreaks count="1" manualBreakCount="1">
    <brk id="51" max="255" man="1"/>
  </rowBreaks>
  <drawing r:id="rId1"/>
</worksheet>
</file>

<file path=xl/worksheets/sheet18.xml><?xml version="1.0" encoding="utf-8"?>
<worksheet xmlns="http://schemas.openxmlformats.org/spreadsheetml/2006/main" xmlns:r="http://schemas.openxmlformats.org/officeDocument/2006/relationships">
  <dimension ref="A1:G39"/>
  <sheetViews>
    <sheetView zoomScale="75" zoomScaleNormal="75" zoomScalePageLayoutView="0" workbookViewId="0" topLeftCell="A1">
      <selection activeCell="A1" sqref="A1"/>
    </sheetView>
  </sheetViews>
  <sheetFormatPr defaultColWidth="9.28125" defaultRowHeight="12.75"/>
  <cols>
    <col min="1" max="1" width="70.7109375" style="464" customWidth="1"/>
    <col min="2" max="5" width="16.7109375" style="464" customWidth="1"/>
    <col min="6" max="6" width="9.57421875" style="464" bestFit="1" customWidth="1"/>
    <col min="7" max="16384" width="9.28125" style="464" customWidth="1"/>
  </cols>
  <sheetData>
    <row r="1" ht="15">
      <c r="A1" s="463" t="s">
        <v>224</v>
      </c>
    </row>
    <row r="2" ht="15">
      <c r="A2" s="463" t="s">
        <v>27</v>
      </c>
    </row>
    <row r="3" ht="13.5" thickBot="1"/>
    <row r="4" spans="1:5" ht="12.75">
      <c r="A4" s="465" t="s">
        <v>28</v>
      </c>
      <c r="B4" s="466">
        <v>2006</v>
      </c>
      <c r="C4" s="466">
        <v>2007</v>
      </c>
      <c r="D4" s="466">
        <v>2008</v>
      </c>
      <c r="E4" s="466">
        <v>2009</v>
      </c>
    </row>
    <row r="5" spans="1:5" ht="12" customHeight="1">
      <c r="A5" s="467"/>
      <c r="B5" s="468"/>
      <c r="C5" s="468"/>
      <c r="D5" s="468"/>
      <c r="E5" s="468"/>
    </row>
    <row r="6" spans="1:6" ht="12.75">
      <c r="A6" s="469" t="s">
        <v>29</v>
      </c>
      <c r="B6" s="470">
        <v>123095553</v>
      </c>
      <c r="C6" s="470">
        <v>162149828</v>
      </c>
      <c r="D6" s="470">
        <v>158308072</v>
      </c>
      <c r="E6" s="470">
        <v>141138473</v>
      </c>
      <c r="F6" s="151"/>
    </row>
    <row r="7" spans="1:6" ht="12.75">
      <c r="A7" s="469" t="s">
        <v>30</v>
      </c>
      <c r="B7" s="471">
        <v>405248750</v>
      </c>
      <c r="C7" s="471">
        <v>703278026</v>
      </c>
      <c r="D7" s="471">
        <v>749150320</v>
      </c>
      <c r="E7" s="471">
        <v>784148763</v>
      </c>
      <c r="F7" s="151"/>
    </row>
    <row r="8" spans="1:6" ht="12.75">
      <c r="A8" s="469" t="s">
        <v>31</v>
      </c>
      <c r="B8" s="471">
        <v>1143918531</v>
      </c>
      <c r="C8" s="471">
        <v>1361502614</v>
      </c>
      <c r="D8" s="471">
        <v>1362281520</v>
      </c>
      <c r="E8" s="471">
        <v>1155110103</v>
      </c>
      <c r="F8" s="151"/>
    </row>
    <row r="9" spans="1:6" ht="12.75">
      <c r="A9" s="469" t="s">
        <v>32</v>
      </c>
      <c r="B9" s="471">
        <v>4379084047</v>
      </c>
      <c r="C9" s="471">
        <v>4050355326</v>
      </c>
      <c r="D9" s="471">
        <v>4023618878</v>
      </c>
      <c r="E9" s="471">
        <v>3398685204</v>
      </c>
      <c r="F9" s="151"/>
    </row>
    <row r="10" spans="1:7" ht="12.75">
      <c r="A10" s="469" t="s">
        <v>33</v>
      </c>
      <c r="B10" s="471">
        <v>6490567589</v>
      </c>
      <c r="C10" s="471">
        <v>6227208376</v>
      </c>
      <c r="D10" s="471">
        <v>6223952103</v>
      </c>
      <c r="E10" s="471">
        <v>5240952452</v>
      </c>
      <c r="F10" s="151"/>
      <c r="G10" s="472"/>
    </row>
    <row r="11" spans="1:6" ht="12.75">
      <c r="A11" s="469" t="s">
        <v>34</v>
      </c>
      <c r="B11" s="471">
        <v>51857573613.490005</v>
      </c>
      <c r="C11" s="471">
        <v>56256338538.5</v>
      </c>
      <c r="D11" s="471">
        <v>54590519189.619995</v>
      </c>
      <c r="E11" s="471">
        <v>53709169091.54</v>
      </c>
      <c r="F11" s="151"/>
    </row>
    <row r="12" spans="1:6" ht="12.75">
      <c r="A12" s="473" t="s">
        <v>35</v>
      </c>
      <c r="B12" s="471">
        <v>2466868782</v>
      </c>
      <c r="C12" s="471">
        <v>2594468298</v>
      </c>
      <c r="D12" s="471">
        <v>2283552492</v>
      </c>
      <c r="E12" s="471">
        <v>1956850875</v>
      </c>
      <c r="F12" s="151"/>
    </row>
    <row r="13" spans="1:6" ht="12.75">
      <c r="A13" s="473" t="s">
        <v>36</v>
      </c>
      <c r="B13" s="471">
        <v>7555946352</v>
      </c>
      <c r="C13" s="471">
        <v>6806100611</v>
      </c>
      <c r="D13" s="471">
        <v>5561573470</v>
      </c>
      <c r="E13" s="471">
        <v>4954892342</v>
      </c>
      <c r="F13" s="151"/>
    </row>
    <row r="14" spans="1:6" ht="12.75">
      <c r="A14" s="473" t="s">
        <v>37</v>
      </c>
      <c r="B14" s="471">
        <v>10637948267</v>
      </c>
      <c r="C14" s="471">
        <v>12874259600.5</v>
      </c>
      <c r="D14" s="471">
        <v>13173745743</v>
      </c>
      <c r="E14" s="471">
        <v>13560474629</v>
      </c>
      <c r="F14" s="151"/>
    </row>
    <row r="15" spans="1:6" ht="12.75">
      <c r="A15" s="473" t="s">
        <v>38</v>
      </c>
      <c r="B15" s="471">
        <v>4903192047</v>
      </c>
      <c r="C15" s="471">
        <v>5164381679</v>
      </c>
      <c r="D15" s="471">
        <v>4976980124</v>
      </c>
      <c r="E15" s="471">
        <v>4454762594</v>
      </c>
      <c r="F15" s="151"/>
    </row>
    <row r="16" spans="1:6" ht="12.75">
      <c r="A16" s="473" t="s">
        <v>39</v>
      </c>
      <c r="B16" s="471">
        <v>13029973372</v>
      </c>
      <c r="C16" s="471">
        <v>14776065451</v>
      </c>
      <c r="D16" s="471">
        <v>15113347561</v>
      </c>
      <c r="E16" s="471">
        <v>15498089391</v>
      </c>
      <c r="F16" s="151"/>
    </row>
    <row r="17" spans="1:6" ht="12.75">
      <c r="A17" s="469" t="s">
        <v>40</v>
      </c>
      <c r="B17" s="471">
        <v>149577650</v>
      </c>
      <c r="C17" s="471">
        <v>166788785</v>
      </c>
      <c r="D17" s="471">
        <v>161936421</v>
      </c>
      <c r="E17" s="471">
        <v>199811282</v>
      </c>
      <c r="F17" s="151"/>
    </row>
    <row r="18" spans="1:6" ht="12.75">
      <c r="A18" s="469" t="s">
        <v>41</v>
      </c>
      <c r="B18" s="471">
        <v>290222545</v>
      </c>
      <c r="C18" s="471">
        <v>219478520</v>
      </c>
      <c r="D18" s="474">
        <v>223836871</v>
      </c>
      <c r="E18" s="474">
        <v>315521919</v>
      </c>
      <c r="F18" s="151"/>
    </row>
    <row r="19" spans="1:7" ht="12.75">
      <c r="A19" s="469" t="s">
        <v>42</v>
      </c>
      <c r="B19" s="471">
        <v>59861050</v>
      </c>
      <c r="C19" s="471">
        <v>47951796</v>
      </c>
      <c r="D19" s="474">
        <v>54090453</v>
      </c>
      <c r="E19" s="474">
        <v>200478126</v>
      </c>
      <c r="F19" s="151"/>
      <c r="G19" s="472"/>
    </row>
    <row r="20" spans="1:6" ht="12.75">
      <c r="A20" s="469" t="s">
        <v>43</v>
      </c>
      <c r="B20" s="471">
        <v>1832433399</v>
      </c>
      <c r="C20" s="471">
        <v>1910760683</v>
      </c>
      <c r="D20" s="471">
        <v>1982377496</v>
      </c>
      <c r="E20" s="471">
        <v>1751405123</v>
      </c>
      <c r="F20" s="151"/>
    </row>
    <row r="21" spans="1:6" ht="12.75">
      <c r="A21" s="469" t="s">
        <v>44</v>
      </c>
      <c r="B21" s="471">
        <v>798457677</v>
      </c>
      <c r="C21" s="471">
        <v>1112850377</v>
      </c>
      <c r="D21" s="471">
        <v>1263640119</v>
      </c>
      <c r="E21" s="471">
        <v>1256084227</v>
      </c>
      <c r="F21" s="151"/>
    </row>
    <row r="22" spans="1:6" ht="12.75">
      <c r="A22" s="469" t="s">
        <v>45</v>
      </c>
      <c r="B22" s="471">
        <v>71655445</v>
      </c>
      <c r="C22" s="471">
        <v>189938190</v>
      </c>
      <c r="D22" s="471">
        <v>147541928</v>
      </c>
      <c r="E22" s="471">
        <v>143955885</v>
      </c>
      <c r="F22" s="151"/>
    </row>
    <row r="23" spans="1:7" ht="12.75">
      <c r="A23" s="469" t="s">
        <v>46</v>
      </c>
      <c r="B23" s="471">
        <v>334048074</v>
      </c>
      <c r="C23" s="471">
        <v>398343875</v>
      </c>
      <c r="D23" s="474">
        <v>235420108</v>
      </c>
      <c r="E23" s="474">
        <v>196457763</v>
      </c>
      <c r="F23" s="151"/>
      <c r="G23" s="472"/>
    </row>
    <row r="24" spans="1:6" ht="12.75">
      <c r="A24" s="469" t="s">
        <v>47</v>
      </c>
      <c r="B24" s="471"/>
      <c r="C24" s="471">
        <v>60624593</v>
      </c>
      <c r="D24" s="474">
        <v>52313475</v>
      </c>
      <c r="E24" s="474">
        <v>74626869</v>
      </c>
      <c r="F24" s="151"/>
    </row>
    <row r="25" spans="1:6" ht="12.75">
      <c r="A25" s="469" t="s">
        <v>48</v>
      </c>
      <c r="B25" s="471">
        <v>205795619</v>
      </c>
      <c r="C25" s="471">
        <v>220623538</v>
      </c>
      <c r="D25" s="471">
        <v>234275721</v>
      </c>
      <c r="E25" s="471">
        <v>251604165</v>
      </c>
      <c r="F25" s="151"/>
    </row>
    <row r="26" spans="1:6" ht="12.75">
      <c r="A26" s="469" t="s">
        <v>49</v>
      </c>
      <c r="B26" s="471">
        <v>472715240</v>
      </c>
      <c r="C26" s="471">
        <v>524481653</v>
      </c>
      <c r="D26" s="471">
        <v>493898273</v>
      </c>
      <c r="E26" s="471">
        <v>471941842</v>
      </c>
      <c r="F26" s="151"/>
    </row>
    <row r="27" spans="1:6" ht="12.75">
      <c r="A27" s="469" t="s">
        <v>50</v>
      </c>
      <c r="B27" s="471">
        <v>12071704106</v>
      </c>
      <c r="C27" s="471">
        <v>12902981471</v>
      </c>
      <c r="D27" s="471">
        <v>13302972217</v>
      </c>
      <c r="E27" s="471">
        <v>13082478839</v>
      </c>
      <c r="F27" s="151"/>
    </row>
    <row r="28" spans="1:6" ht="12.75">
      <c r="A28" s="473" t="s">
        <v>51</v>
      </c>
      <c r="B28" s="471">
        <v>9071895732</v>
      </c>
      <c r="C28" s="471">
        <v>9823782202</v>
      </c>
      <c r="D28" s="471">
        <v>10236676321</v>
      </c>
      <c r="E28" s="471">
        <v>10278271833</v>
      </c>
      <c r="F28" s="151"/>
    </row>
    <row r="29" spans="1:6" ht="12.75">
      <c r="A29" s="469" t="s">
        <v>52</v>
      </c>
      <c r="B29" s="471">
        <v>1499871108</v>
      </c>
      <c r="C29" s="471">
        <v>1707057051</v>
      </c>
      <c r="D29" s="471">
        <v>1713469064</v>
      </c>
      <c r="E29" s="471">
        <v>1677631686</v>
      </c>
      <c r="F29" s="151"/>
    </row>
    <row r="30" spans="1:6" ht="12.75">
      <c r="A30" s="469" t="s">
        <v>53</v>
      </c>
      <c r="B30" s="471">
        <v>19167355</v>
      </c>
      <c r="C30" s="471">
        <v>22522443</v>
      </c>
      <c r="D30" s="471">
        <v>23375593</v>
      </c>
      <c r="E30" s="471">
        <v>24248562</v>
      </c>
      <c r="F30" s="151"/>
    </row>
    <row r="31" spans="1:6" ht="12.75">
      <c r="A31" s="469" t="s">
        <v>54</v>
      </c>
      <c r="B31" s="471">
        <v>7201287157</v>
      </c>
      <c r="C31" s="471">
        <v>3798013263</v>
      </c>
      <c r="D31" s="471">
        <v>2776500937</v>
      </c>
      <c r="E31" s="471">
        <v>1793681925</v>
      </c>
      <c r="F31" s="151"/>
    </row>
    <row r="32" spans="2:6" ht="12" customHeight="1">
      <c r="B32" s="471"/>
      <c r="C32" s="471"/>
      <c r="D32" s="471"/>
      <c r="E32" s="471"/>
      <c r="F32" s="151"/>
    </row>
    <row r="33" spans="1:6" ht="12.75">
      <c r="A33" s="475" t="s">
        <v>619</v>
      </c>
      <c r="B33" s="476">
        <v>89478625283.49</v>
      </c>
      <c r="C33" s="476">
        <v>92043248946.5</v>
      </c>
      <c r="D33" s="476">
        <v>89773478758.62</v>
      </c>
      <c r="E33" s="476"/>
      <c r="F33" s="477"/>
    </row>
    <row r="34" spans="2:3" ht="12.75">
      <c r="B34" s="471"/>
      <c r="C34" s="471"/>
    </row>
    <row r="35" spans="1:3" ht="12.75">
      <c r="A35" s="464" t="s">
        <v>595</v>
      </c>
      <c r="B35" s="469"/>
      <c r="C35" s="469"/>
    </row>
    <row r="36" spans="1:3" ht="39" customHeight="1">
      <c r="A36" s="956" t="s">
        <v>55</v>
      </c>
      <c r="B36" s="956"/>
      <c r="C36" s="956"/>
    </row>
    <row r="37" spans="1:3" ht="12.75">
      <c r="A37" s="957" t="s">
        <v>506</v>
      </c>
      <c r="B37" s="957"/>
      <c r="C37" s="957"/>
    </row>
    <row r="38" spans="1:3" ht="51" customHeight="1">
      <c r="A38" s="958" t="s">
        <v>56</v>
      </c>
      <c r="B38" s="959"/>
      <c r="C38" s="959"/>
    </row>
    <row r="39" spans="1:3" ht="12.75" customHeight="1">
      <c r="A39" s="958" t="s">
        <v>515</v>
      </c>
      <c r="B39" s="959"/>
      <c r="C39" s="959"/>
    </row>
  </sheetData>
  <sheetProtection/>
  <mergeCells count="4">
    <mergeCell ref="A36:C36"/>
    <mergeCell ref="A37:C37"/>
    <mergeCell ref="A38:C38"/>
    <mergeCell ref="A39:C39"/>
  </mergeCells>
  <conditionalFormatting sqref="F6:F31">
    <cfRule type="cellIs" priority="1" dxfId="12" operator="greaterThan" stopIfTrue="1">
      <formula>0.35</formula>
    </cfRule>
    <cfRule type="cellIs" priority="2" dxfId="11" operator="lessThan" stopIfTrue="1">
      <formula>-0.35</formula>
    </cfRule>
  </conditionalFormatting>
  <printOptions horizontalCentered="1"/>
  <pageMargins left="0.5" right="0.5" top="0.75" bottom="0.75" header="0.5" footer="0.5"/>
  <pageSetup horizontalDpi="600" verticalDpi="600" orientation="landscape" scale="85" r:id="rId1"/>
</worksheet>
</file>

<file path=xl/worksheets/sheet19.xml><?xml version="1.0" encoding="utf-8"?>
<worksheet xmlns="http://schemas.openxmlformats.org/spreadsheetml/2006/main" xmlns:r="http://schemas.openxmlformats.org/officeDocument/2006/relationships">
  <dimension ref="A1:J109"/>
  <sheetViews>
    <sheetView zoomScale="75" zoomScaleNormal="75" zoomScalePageLayoutView="0" workbookViewId="0" topLeftCell="A1">
      <selection activeCell="A1" sqref="A1"/>
    </sheetView>
  </sheetViews>
  <sheetFormatPr defaultColWidth="13.140625" defaultRowHeight="12.75"/>
  <cols>
    <col min="1" max="1" width="15.7109375" style="481" customWidth="1"/>
    <col min="2" max="2" width="13.8515625" style="480" customWidth="1"/>
    <col min="3" max="3" width="13.140625" style="480" customWidth="1"/>
    <col min="4" max="4" width="15.140625" style="480" customWidth="1"/>
    <col min="5" max="5" width="15.421875" style="481" customWidth="1"/>
    <col min="6" max="6" width="15.28125" style="481" customWidth="1"/>
    <col min="7" max="7" width="13.421875" style="480" bestFit="1" customWidth="1"/>
    <col min="8" max="8" width="12.421875" style="480" customWidth="1"/>
    <col min="9" max="9" width="15.140625" style="480" customWidth="1"/>
    <col min="10" max="16384" width="13.140625" style="481" customWidth="1"/>
  </cols>
  <sheetData>
    <row r="1" spans="1:9" ht="17.25">
      <c r="A1" s="478" t="s">
        <v>256</v>
      </c>
      <c r="B1" s="479"/>
      <c r="C1" s="479"/>
      <c r="G1" s="482"/>
      <c r="H1" s="482"/>
      <c r="I1" s="482"/>
    </row>
    <row r="2" spans="1:9" ht="12.75">
      <c r="A2" s="483" t="s">
        <v>57</v>
      </c>
      <c r="B2" s="479"/>
      <c r="C2" s="479"/>
      <c r="G2" s="482"/>
      <c r="H2" s="482"/>
      <c r="I2" s="482"/>
    </row>
    <row r="3" spans="1:9" ht="10.5" customHeight="1" thickBot="1">
      <c r="A3" s="484"/>
      <c r="B3" s="479"/>
      <c r="C3" s="479"/>
      <c r="G3" s="482"/>
      <c r="H3" s="482"/>
      <c r="I3" s="482"/>
    </row>
    <row r="4" spans="1:9" ht="12.75">
      <c r="A4" s="485"/>
      <c r="B4" s="486" t="s">
        <v>58</v>
      </c>
      <c r="C4" s="486" t="s">
        <v>5</v>
      </c>
      <c r="D4" s="486" t="s">
        <v>619</v>
      </c>
      <c r="E4" s="487"/>
      <c r="F4" s="488"/>
      <c r="G4" s="486" t="s">
        <v>58</v>
      </c>
      <c r="H4" s="486" t="s">
        <v>5</v>
      </c>
      <c r="I4" s="486" t="s">
        <v>619</v>
      </c>
    </row>
    <row r="5" spans="1:9" ht="12.75">
      <c r="A5" s="489" t="s">
        <v>692</v>
      </c>
      <c r="B5" s="490" t="s">
        <v>59</v>
      </c>
      <c r="C5" s="490" t="s">
        <v>14</v>
      </c>
      <c r="D5" s="490" t="s">
        <v>628</v>
      </c>
      <c r="E5" s="487"/>
      <c r="F5" s="491" t="s">
        <v>692</v>
      </c>
      <c r="G5" s="490" t="s">
        <v>59</v>
      </c>
      <c r="H5" s="490" t="s">
        <v>14</v>
      </c>
      <c r="I5" s="490" t="s">
        <v>628</v>
      </c>
    </row>
    <row r="6" spans="1:10" ht="15">
      <c r="A6" s="492" t="s">
        <v>60</v>
      </c>
      <c r="B6" s="492">
        <v>4763607.88</v>
      </c>
      <c r="C6" s="492">
        <v>3194131.78</v>
      </c>
      <c r="D6" s="492">
        <v>7957739.66</v>
      </c>
      <c r="E6" s="493"/>
      <c r="F6" s="494" t="s">
        <v>61</v>
      </c>
      <c r="G6" s="492">
        <v>4843512.7</v>
      </c>
      <c r="H6" s="492">
        <v>3558224.3</v>
      </c>
      <c r="I6" s="492">
        <v>8401737</v>
      </c>
      <c r="J6" s="495"/>
    </row>
    <row r="7" spans="1:10" ht="15">
      <c r="A7" s="492" t="s">
        <v>62</v>
      </c>
      <c r="B7" s="496">
        <v>11221198.66</v>
      </c>
      <c r="C7" s="496">
        <v>11541737.240000002</v>
      </c>
      <c r="D7" s="497">
        <v>22762935.900000002</v>
      </c>
      <c r="E7" s="493"/>
      <c r="F7" s="494" t="s">
        <v>63</v>
      </c>
      <c r="G7" s="496">
        <v>2193867.72</v>
      </c>
      <c r="H7" s="496">
        <v>2061819.34</v>
      </c>
      <c r="I7" s="497">
        <v>4255687.06</v>
      </c>
      <c r="J7" s="495"/>
    </row>
    <row r="8" spans="1:10" ht="15">
      <c r="A8" s="492" t="s">
        <v>64</v>
      </c>
      <c r="B8" s="496">
        <v>2147842.5</v>
      </c>
      <c r="C8" s="496">
        <v>757873.8</v>
      </c>
      <c r="D8" s="497">
        <v>2905716.3</v>
      </c>
      <c r="E8" s="493"/>
      <c r="F8" s="494" t="s">
        <v>65</v>
      </c>
      <c r="G8" s="496">
        <v>1693343.72</v>
      </c>
      <c r="H8" s="496">
        <v>465952.11</v>
      </c>
      <c r="I8" s="497">
        <v>2159295.83</v>
      </c>
      <c r="J8" s="495"/>
    </row>
    <row r="9" spans="1:10" ht="15">
      <c r="A9" s="492" t="s">
        <v>66</v>
      </c>
      <c r="B9" s="496">
        <v>1306604.18</v>
      </c>
      <c r="C9" s="496">
        <v>563522.91</v>
      </c>
      <c r="D9" s="497">
        <v>1870127.09</v>
      </c>
      <c r="E9" s="493"/>
      <c r="F9" s="494" t="s">
        <v>67</v>
      </c>
      <c r="G9" s="496">
        <v>2328107.86</v>
      </c>
      <c r="H9" s="496">
        <v>1183026.08</v>
      </c>
      <c r="I9" s="497">
        <v>3511133.94</v>
      </c>
      <c r="J9" s="495"/>
    </row>
    <row r="10" spans="1:10" ht="15">
      <c r="A10" s="492" t="s">
        <v>68</v>
      </c>
      <c r="B10" s="496">
        <v>4003552.88</v>
      </c>
      <c r="C10" s="496">
        <v>2391343.97</v>
      </c>
      <c r="D10" s="497">
        <v>6394896.85</v>
      </c>
      <c r="E10" s="493"/>
      <c r="F10" s="494" t="s">
        <v>69</v>
      </c>
      <c r="G10" s="496">
        <v>1097573.1</v>
      </c>
      <c r="H10" s="496">
        <v>416220.16</v>
      </c>
      <c r="I10" s="497">
        <v>1513793.26</v>
      </c>
      <c r="J10" s="495"/>
    </row>
    <row r="11" spans="1:9" ht="10.5" customHeight="1">
      <c r="A11" s="492"/>
      <c r="B11" s="496"/>
      <c r="C11" s="496"/>
      <c r="D11" s="497"/>
      <c r="E11" s="494"/>
      <c r="F11" s="494"/>
      <c r="G11" s="496"/>
      <c r="H11" s="496"/>
      <c r="I11" s="497"/>
    </row>
    <row r="12" spans="1:10" ht="15" customHeight="1">
      <c r="A12" s="492" t="s">
        <v>70</v>
      </c>
      <c r="B12" s="496">
        <v>1624945.14</v>
      </c>
      <c r="C12" s="496">
        <v>784885.49</v>
      </c>
      <c r="D12" s="497">
        <v>2409830.63</v>
      </c>
      <c r="E12" s="493"/>
      <c r="F12" s="494" t="s">
        <v>71</v>
      </c>
      <c r="G12" s="496">
        <v>4634481.59</v>
      </c>
      <c r="H12" s="496">
        <v>3055922.37</v>
      </c>
      <c r="I12" s="497">
        <v>7690403.96</v>
      </c>
      <c r="J12" s="495"/>
    </row>
    <row r="13" spans="1:10" ht="15">
      <c r="A13" s="492" t="s">
        <v>72</v>
      </c>
      <c r="B13" s="496">
        <v>14737012.3</v>
      </c>
      <c r="C13" s="496">
        <v>35827400.18</v>
      </c>
      <c r="D13" s="497">
        <v>50564412.480000004</v>
      </c>
      <c r="E13" s="493"/>
      <c r="F13" s="494" t="s">
        <v>73</v>
      </c>
      <c r="G13" s="496">
        <v>14467892.77</v>
      </c>
      <c r="H13" s="496">
        <v>15280869.759999998</v>
      </c>
      <c r="I13" s="497">
        <v>29748762.529999997</v>
      </c>
      <c r="J13" s="495"/>
    </row>
    <row r="14" spans="1:10" ht="15">
      <c r="A14" s="492" t="s">
        <v>74</v>
      </c>
      <c r="B14" s="496">
        <v>9061210.61</v>
      </c>
      <c r="C14" s="496">
        <v>4344826.61</v>
      </c>
      <c r="D14" s="497">
        <v>13406037.219999999</v>
      </c>
      <c r="E14" s="493"/>
      <c r="F14" s="494" t="s">
        <v>75</v>
      </c>
      <c r="G14" s="496">
        <v>38144660.33</v>
      </c>
      <c r="H14" s="496">
        <v>54305647.11000001</v>
      </c>
      <c r="I14" s="497">
        <v>92450307.44</v>
      </c>
      <c r="J14" s="495"/>
    </row>
    <row r="15" spans="1:10" ht="15">
      <c r="A15" s="492" t="s">
        <v>76</v>
      </c>
      <c r="B15" s="496">
        <v>493492.36</v>
      </c>
      <c r="C15" s="496">
        <v>776708.14</v>
      </c>
      <c r="D15" s="497">
        <v>1270200.5</v>
      </c>
      <c r="E15" s="493"/>
      <c r="F15" s="494" t="s">
        <v>77</v>
      </c>
      <c r="G15" s="496">
        <v>6068933.6</v>
      </c>
      <c r="H15" s="496">
        <v>3708873.44</v>
      </c>
      <c r="I15" s="497">
        <v>9777807.04</v>
      </c>
      <c r="J15" s="495"/>
    </row>
    <row r="16" spans="1:10" ht="15">
      <c r="A16" s="492" t="s">
        <v>78</v>
      </c>
      <c r="B16" s="496">
        <v>7287962.08</v>
      </c>
      <c r="C16" s="496">
        <v>3828993.69</v>
      </c>
      <c r="D16" s="497">
        <v>11116955.77</v>
      </c>
      <c r="E16" s="493"/>
      <c r="F16" s="494" t="s">
        <v>79</v>
      </c>
      <c r="G16" s="496">
        <v>233961.42</v>
      </c>
      <c r="H16" s="496">
        <v>95203.98</v>
      </c>
      <c r="I16" s="497">
        <v>329165.4</v>
      </c>
      <c r="J16" s="495"/>
    </row>
    <row r="17" spans="1:9" ht="10.5" customHeight="1">
      <c r="A17" s="492"/>
      <c r="B17" s="496"/>
      <c r="C17" s="496"/>
      <c r="D17" s="497"/>
      <c r="E17" s="494"/>
      <c r="F17" s="494"/>
      <c r="G17" s="496"/>
      <c r="H17" s="496"/>
      <c r="I17" s="497"/>
    </row>
    <row r="18" spans="1:10" ht="15">
      <c r="A18" s="492" t="s">
        <v>80</v>
      </c>
      <c r="B18" s="496">
        <v>645631.24</v>
      </c>
      <c r="C18" s="496">
        <v>195282.23</v>
      </c>
      <c r="D18" s="497">
        <v>840913.47</v>
      </c>
      <c r="E18" s="493"/>
      <c r="F18" s="494" t="s">
        <v>81</v>
      </c>
      <c r="G18" s="496">
        <v>4851822.82</v>
      </c>
      <c r="H18" s="496">
        <v>2209050.36</v>
      </c>
      <c r="I18" s="497">
        <v>7060873.18</v>
      </c>
      <c r="J18" s="495"/>
    </row>
    <row r="19" spans="1:10" ht="15">
      <c r="A19" s="492" t="s">
        <v>82</v>
      </c>
      <c r="B19" s="496">
        <v>4243906.7</v>
      </c>
      <c r="C19" s="496">
        <v>1943091.46</v>
      </c>
      <c r="D19" s="497">
        <v>6186998.16</v>
      </c>
      <c r="E19" s="493"/>
      <c r="F19" s="494" t="s">
        <v>83</v>
      </c>
      <c r="G19" s="496">
        <v>7786568.38</v>
      </c>
      <c r="H19" s="496">
        <v>8431320.58</v>
      </c>
      <c r="I19" s="497">
        <v>16217888.96</v>
      </c>
      <c r="J19" s="495"/>
    </row>
    <row r="20" spans="1:10" ht="15">
      <c r="A20" s="492" t="s">
        <v>84</v>
      </c>
      <c r="B20" s="496">
        <v>1764299.2</v>
      </c>
      <c r="C20" s="496">
        <v>660425.82</v>
      </c>
      <c r="D20" s="497">
        <v>2424725.02</v>
      </c>
      <c r="E20" s="493"/>
      <c r="F20" s="494" t="s">
        <v>85</v>
      </c>
      <c r="G20" s="496">
        <v>729371.5</v>
      </c>
      <c r="H20" s="496">
        <v>165963.97</v>
      </c>
      <c r="I20" s="497">
        <v>895335.47</v>
      </c>
      <c r="J20" s="495"/>
    </row>
    <row r="21" spans="1:10" ht="15">
      <c r="A21" s="492" t="s">
        <v>86</v>
      </c>
      <c r="B21" s="496">
        <v>2448924</v>
      </c>
      <c r="C21" s="496">
        <v>1434693.96</v>
      </c>
      <c r="D21" s="497">
        <v>3883617.96</v>
      </c>
      <c r="E21" s="493"/>
      <c r="F21" s="494" t="s">
        <v>87</v>
      </c>
      <c r="G21" s="496">
        <v>3062593.3</v>
      </c>
      <c r="H21" s="496">
        <v>1330465.09</v>
      </c>
      <c r="I21" s="497">
        <v>4393058.39</v>
      </c>
      <c r="J21" s="495"/>
    </row>
    <row r="22" spans="1:10" ht="15">
      <c r="A22" s="492" t="s">
        <v>88</v>
      </c>
      <c r="B22" s="496">
        <v>1623666.66</v>
      </c>
      <c r="C22" s="496">
        <v>2043285.06</v>
      </c>
      <c r="D22" s="497">
        <v>3666951.72</v>
      </c>
      <c r="E22" s="493"/>
      <c r="F22" s="494" t="s">
        <v>89</v>
      </c>
      <c r="G22" s="496">
        <v>2210487.92</v>
      </c>
      <c r="H22" s="496">
        <v>857549.69</v>
      </c>
      <c r="I22" s="497">
        <v>3068037.61</v>
      </c>
      <c r="J22" s="495"/>
    </row>
    <row r="23" spans="1:9" ht="10.5" customHeight="1">
      <c r="A23" s="492"/>
      <c r="B23" s="496"/>
      <c r="C23" s="496"/>
      <c r="D23" s="497"/>
      <c r="E23" s="494"/>
      <c r="F23" s="494"/>
      <c r="G23" s="496"/>
      <c r="H23" s="496"/>
      <c r="I23" s="497"/>
    </row>
    <row r="24" spans="1:10" ht="15">
      <c r="A24" s="492" t="s">
        <v>90</v>
      </c>
      <c r="B24" s="496"/>
      <c r="C24" s="496">
        <v>4058800.49</v>
      </c>
      <c r="D24" s="497">
        <v>10949795.2</v>
      </c>
      <c r="E24" s="493"/>
      <c r="F24" s="494" t="s">
        <v>91</v>
      </c>
      <c r="G24" s="496">
        <v>1106522.44</v>
      </c>
      <c r="H24" s="496">
        <v>1640216.34</v>
      </c>
      <c r="I24" s="497">
        <v>2746738.78</v>
      </c>
      <c r="J24" s="495"/>
    </row>
    <row r="25" spans="1:10" ht="15">
      <c r="A25" s="492" t="s">
        <v>92</v>
      </c>
      <c r="B25" s="496">
        <v>3718452.36</v>
      </c>
      <c r="C25" s="496">
        <v>1436952.41</v>
      </c>
      <c r="D25" s="497">
        <v>5155404.77</v>
      </c>
      <c r="E25" s="493"/>
      <c r="F25" s="494" t="s">
        <v>93</v>
      </c>
      <c r="G25" s="496">
        <v>2850366</v>
      </c>
      <c r="H25" s="496">
        <v>1393088.24</v>
      </c>
      <c r="I25" s="497">
        <v>4243454.24</v>
      </c>
      <c r="J25" s="495"/>
    </row>
    <row r="26" spans="1:10" ht="15">
      <c r="A26" s="492" t="s">
        <v>94</v>
      </c>
      <c r="B26" s="496">
        <v>2810733.24</v>
      </c>
      <c r="C26" s="496">
        <v>1556047.82</v>
      </c>
      <c r="D26" s="497">
        <v>4366781.06</v>
      </c>
      <c r="E26" s="493"/>
      <c r="F26" s="494" t="s">
        <v>95</v>
      </c>
      <c r="G26" s="496">
        <v>45593071.37</v>
      </c>
      <c r="H26" s="496">
        <v>53876497.13999999</v>
      </c>
      <c r="I26" s="497">
        <v>99469568.50999999</v>
      </c>
      <c r="J26" s="495"/>
    </row>
    <row r="27" spans="1:10" ht="15">
      <c r="A27" s="492" t="s">
        <v>96</v>
      </c>
      <c r="B27" s="496">
        <v>672479.26</v>
      </c>
      <c r="C27" s="496">
        <v>306388.88</v>
      </c>
      <c r="D27" s="497">
        <v>978868.14</v>
      </c>
      <c r="E27" s="493"/>
      <c r="F27" s="494" t="s">
        <v>97</v>
      </c>
      <c r="G27" s="496">
        <v>3778540.83</v>
      </c>
      <c r="H27" s="496">
        <v>2414883.81</v>
      </c>
      <c r="I27" s="497">
        <v>6193424.640000001</v>
      </c>
      <c r="J27" s="495"/>
    </row>
    <row r="28" spans="1:10" ht="15">
      <c r="A28" s="492" t="s">
        <v>98</v>
      </c>
      <c r="B28" s="496">
        <v>1477280.98</v>
      </c>
      <c r="C28" s="496">
        <v>510800.35</v>
      </c>
      <c r="D28" s="497">
        <v>1988081.33</v>
      </c>
      <c r="E28" s="493"/>
      <c r="F28" s="494" t="s">
        <v>99</v>
      </c>
      <c r="G28" s="496">
        <v>1324502.9</v>
      </c>
      <c r="H28" s="496">
        <v>437602.04</v>
      </c>
      <c r="I28" s="497">
        <v>1762104.94</v>
      </c>
      <c r="J28" s="495"/>
    </row>
    <row r="29" spans="1:9" ht="10.5" customHeight="1">
      <c r="A29" s="492"/>
      <c r="B29" s="496"/>
      <c r="C29" s="496"/>
      <c r="D29" s="497"/>
      <c r="E29" s="494"/>
      <c r="F29" s="494"/>
      <c r="G29" s="496"/>
      <c r="H29" s="496"/>
      <c r="I29" s="497"/>
    </row>
    <row r="30" spans="1:10" ht="15">
      <c r="A30" s="492" t="s">
        <v>100</v>
      </c>
      <c r="B30" s="496">
        <v>41477012.46</v>
      </c>
      <c r="C30" s="496">
        <v>37830421.49</v>
      </c>
      <c r="D30" s="497">
        <v>79307433.95</v>
      </c>
      <c r="E30" s="493"/>
      <c r="F30" s="494" t="s">
        <v>101</v>
      </c>
      <c r="G30" s="496">
        <v>1559742.76</v>
      </c>
      <c r="H30" s="496">
        <v>774568.27</v>
      </c>
      <c r="I30" s="497">
        <v>2334311.03</v>
      </c>
      <c r="J30" s="495"/>
    </row>
    <row r="31" spans="1:10" ht="15">
      <c r="A31" s="492" t="s">
        <v>102</v>
      </c>
      <c r="B31" s="496">
        <v>1591704.72</v>
      </c>
      <c r="C31" s="496">
        <v>907239.52</v>
      </c>
      <c r="D31" s="497">
        <v>2498944.24</v>
      </c>
      <c r="E31" s="493"/>
      <c r="F31" s="494" t="s">
        <v>103</v>
      </c>
      <c r="G31" s="496">
        <v>1005522.7</v>
      </c>
      <c r="H31" s="496">
        <v>419823.42</v>
      </c>
      <c r="I31" s="497">
        <v>1425346.12</v>
      </c>
      <c r="J31" s="495"/>
    </row>
    <row r="32" spans="1:10" ht="15">
      <c r="A32" s="492" t="s">
        <v>104</v>
      </c>
      <c r="B32" s="496">
        <v>589378.24</v>
      </c>
      <c r="C32" s="496">
        <v>149239.19</v>
      </c>
      <c r="D32" s="497">
        <v>738617.43</v>
      </c>
      <c r="E32" s="493"/>
      <c r="F32" s="494" t="s">
        <v>105</v>
      </c>
      <c r="G32" s="496">
        <v>3363035.6</v>
      </c>
      <c r="H32" s="496">
        <v>3364332.58</v>
      </c>
      <c r="I32" s="497">
        <v>6727368.18</v>
      </c>
      <c r="J32" s="495"/>
    </row>
    <row r="33" spans="1:10" ht="15">
      <c r="A33" s="492" t="s">
        <v>106</v>
      </c>
      <c r="B33" s="496">
        <v>5753788.84</v>
      </c>
      <c r="C33" s="496">
        <v>5660344.06</v>
      </c>
      <c r="D33" s="497">
        <v>11414132.899999999</v>
      </c>
      <c r="E33" s="493"/>
      <c r="F33" s="494" t="s">
        <v>107</v>
      </c>
      <c r="G33" s="496">
        <v>979313.9</v>
      </c>
      <c r="H33" s="496">
        <v>845031.33</v>
      </c>
      <c r="I33" s="497">
        <v>1824345.23</v>
      </c>
      <c r="J33" s="495"/>
    </row>
    <row r="34" spans="1:10" ht="15">
      <c r="A34" s="492" t="s">
        <v>108</v>
      </c>
      <c r="B34" s="496">
        <v>1204326</v>
      </c>
      <c r="C34" s="496">
        <v>377475.18</v>
      </c>
      <c r="D34" s="497">
        <v>1581801.18</v>
      </c>
      <c r="E34" s="493"/>
      <c r="F34" s="494" t="s">
        <v>109</v>
      </c>
      <c r="G34" s="496">
        <v>8770356.97</v>
      </c>
      <c r="H34" s="496">
        <v>9657950.9</v>
      </c>
      <c r="I34" s="497">
        <v>18428307.87</v>
      </c>
      <c r="J34" s="495"/>
    </row>
    <row r="35" spans="1:9" ht="10.5" customHeight="1">
      <c r="A35" s="492"/>
      <c r="B35" s="496"/>
      <c r="C35" s="496"/>
      <c r="D35" s="497"/>
      <c r="E35" s="494"/>
      <c r="F35" s="494"/>
      <c r="G35" s="496"/>
      <c r="H35" s="496"/>
      <c r="I35" s="497"/>
    </row>
    <row r="36" spans="1:10" ht="15">
      <c r="A36" s="492" t="s">
        <v>110</v>
      </c>
      <c r="B36" s="496">
        <v>1730419.54</v>
      </c>
      <c r="C36" s="496">
        <v>880156.32</v>
      </c>
      <c r="D36" s="497">
        <v>2610575.86</v>
      </c>
      <c r="E36" s="493"/>
      <c r="F36" s="494" t="s">
        <v>111</v>
      </c>
      <c r="G36" s="496">
        <v>1709324.66</v>
      </c>
      <c r="H36" s="496">
        <v>847522.47</v>
      </c>
      <c r="I36" s="497">
        <v>2556847.13</v>
      </c>
      <c r="J36" s="495"/>
    </row>
    <row r="37" spans="1:10" ht="15">
      <c r="A37" s="492" t="s">
        <v>112</v>
      </c>
      <c r="B37" s="496">
        <v>3690325.84</v>
      </c>
      <c r="C37" s="496">
        <v>1055755.88</v>
      </c>
      <c r="D37" s="497">
        <v>4746081.72</v>
      </c>
      <c r="E37" s="493"/>
      <c r="F37" s="494" t="s">
        <v>113</v>
      </c>
      <c r="G37" s="496">
        <v>2227747.36</v>
      </c>
      <c r="H37" s="496">
        <v>1012563.19</v>
      </c>
      <c r="I37" s="497">
        <v>3240310.55</v>
      </c>
      <c r="J37" s="495"/>
    </row>
    <row r="38" spans="1:10" ht="15">
      <c r="A38" s="492" t="s">
        <v>114</v>
      </c>
      <c r="B38" s="496">
        <v>1148712.2</v>
      </c>
      <c r="C38" s="496">
        <v>1710359.28</v>
      </c>
      <c r="D38" s="497">
        <v>2859071.48</v>
      </c>
      <c r="E38" s="493"/>
      <c r="F38" s="494" t="s">
        <v>115</v>
      </c>
      <c r="G38" s="496">
        <v>1438926.64</v>
      </c>
      <c r="H38" s="496">
        <v>1171156.61</v>
      </c>
      <c r="I38" s="497">
        <v>2610083.25</v>
      </c>
      <c r="J38" s="495"/>
    </row>
    <row r="39" spans="1:10" ht="15">
      <c r="A39" s="492" t="s">
        <v>116</v>
      </c>
      <c r="B39" s="496">
        <v>130299889.08</v>
      </c>
      <c r="C39" s="496">
        <v>152295465.92000002</v>
      </c>
      <c r="D39" s="497">
        <v>282595355</v>
      </c>
      <c r="E39" s="493"/>
      <c r="F39" s="494" t="s">
        <v>117</v>
      </c>
      <c r="G39" s="496">
        <v>1164053.92</v>
      </c>
      <c r="H39" s="496">
        <v>674898.17</v>
      </c>
      <c r="I39" s="497">
        <v>1838952.09</v>
      </c>
      <c r="J39" s="495"/>
    </row>
    <row r="40" spans="1:10" ht="15">
      <c r="A40" s="492" t="s">
        <v>118</v>
      </c>
      <c r="B40" s="496">
        <v>9865373.08</v>
      </c>
      <c r="C40" s="496">
        <v>6420481.7299999995</v>
      </c>
      <c r="D40" s="497">
        <v>16285854.809999999</v>
      </c>
      <c r="E40" s="493"/>
      <c r="F40" s="494" t="s">
        <v>119</v>
      </c>
      <c r="G40" s="496">
        <v>1824387.68</v>
      </c>
      <c r="H40" s="496">
        <v>1181607.1</v>
      </c>
      <c r="I40" s="497">
        <v>3005994.78</v>
      </c>
      <c r="J40" s="495"/>
    </row>
    <row r="41" spans="1:9" ht="10.5" customHeight="1">
      <c r="A41" s="492"/>
      <c r="B41" s="496"/>
      <c r="C41" s="496"/>
      <c r="D41" s="497"/>
      <c r="E41" s="494"/>
      <c r="F41" s="494"/>
      <c r="G41" s="496"/>
      <c r="H41" s="496"/>
      <c r="I41" s="497"/>
    </row>
    <row r="42" spans="1:10" ht="15">
      <c r="A42" s="492" t="s">
        <v>120</v>
      </c>
      <c r="B42" s="496">
        <v>1577002.22</v>
      </c>
      <c r="C42" s="496">
        <v>652636.96</v>
      </c>
      <c r="D42" s="497">
        <v>2229639.18</v>
      </c>
      <c r="E42" s="493"/>
      <c r="F42" s="494" t="s">
        <v>121</v>
      </c>
      <c r="G42" s="496">
        <v>3742743.4</v>
      </c>
      <c r="H42" s="496">
        <v>2082339.05</v>
      </c>
      <c r="I42" s="497">
        <v>5825082.45</v>
      </c>
      <c r="J42" s="495"/>
    </row>
    <row r="43" spans="1:10" ht="15">
      <c r="A43" s="492" t="s">
        <v>122</v>
      </c>
      <c r="B43" s="496">
        <v>2634303.26</v>
      </c>
      <c r="C43" s="496">
        <v>1064960.4</v>
      </c>
      <c r="D43" s="497">
        <v>3699263.66</v>
      </c>
      <c r="E43" s="493"/>
      <c r="F43" s="494" t="s">
        <v>123</v>
      </c>
      <c r="G43" s="496">
        <v>2484721.38</v>
      </c>
      <c r="H43" s="496">
        <v>1608778.03</v>
      </c>
      <c r="I43" s="497">
        <v>4093499.41</v>
      </c>
      <c r="J43" s="495"/>
    </row>
    <row r="44" spans="1:10" ht="15">
      <c r="A44" s="492" t="s">
        <v>812</v>
      </c>
      <c r="B44" s="496">
        <v>6059345.02</v>
      </c>
      <c r="C44" s="496">
        <v>3752284.01</v>
      </c>
      <c r="D44" s="497">
        <v>9811629.03</v>
      </c>
      <c r="E44" s="493"/>
      <c r="F44" s="494" t="s">
        <v>124</v>
      </c>
      <c r="G44" s="496">
        <v>2082640.14</v>
      </c>
      <c r="H44" s="496">
        <v>968247.47</v>
      </c>
      <c r="I44" s="497">
        <v>3050887.61</v>
      </c>
      <c r="J44" s="495"/>
    </row>
    <row r="45" spans="1:10" ht="15">
      <c r="A45" s="492" t="s">
        <v>125</v>
      </c>
      <c r="B45" s="496">
        <v>10375485.65</v>
      </c>
      <c r="C45" s="496">
        <v>8889836.39</v>
      </c>
      <c r="D45" s="497">
        <v>19265322.04</v>
      </c>
      <c r="E45" s="493"/>
      <c r="F45" s="494" t="s">
        <v>126</v>
      </c>
      <c r="G45" s="496">
        <v>7199107.88</v>
      </c>
      <c r="H45" s="496">
        <v>1792698.79</v>
      </c>
      <c r="I45" s="497">
        <v>8991806.67</v>
      </c>
      <c r="J45" s="495"/>
    </row>
    <row r="46" spans="1:10" ht="15">
      <c r="A46" s="498" t="s">
        <v>127</v>
      </c>
      <c r="B46" s="499">
        <v>1993785.94</v>
      </c>
      <c r="C46" s="499">
        <v>1347266.54</v>
      </c>
      <c r="D46" s="500">
        <v>3341052.48</v>
      </c>
      <c r="E46" s="493"/>
      <c r="F46" s="501" t="s">
        <v>128</v>
      </c>
      <c r="G46" s="499">
        <v>3485769.38</v>
      </c>
      <c r="H46" s="499">
        <v>2354810.33</v>
      </c>
      <c r="I46" s="500">
        <v>5840579.71</v>
      </c>
      <c r="J46" s="495"/>
    </row>
    <row r="47" spans="1:9" ht="17.25">
      <c r="A47" s="478" t="s">
        <v>283</v>
      </c>
      <c r="B47" s="502"/>
      <c r="C47" s="503"/>
      <c r="D47" s="503"/>
      <c r="E47" s="504"/>
      <c r="F47" s="504"/>
      <c r="G47" s="503"/>
      <c r="H47" s="503"/>
      <c r="I47" s="503"/>
    </row>
    <row r="48" spans="1:9" ht="12.75">
      <c r="A48" s="483" t="s">
        <v>57</v>
      </c>
      <c r="B48" s="502"/>
      <c r="C48" s="505"/>
      <c r="D48" s="505"/>
      <c r="E48" s="506"/>
      <c r="F48" s="506"/>
      <c r="G48" s="505"/>
      <c r="H48" s="505"/>
      <c r="I48" s="505"/>
    </row>
    <row r="49" spans="1:9" ht="10.5" customHeight="1" thickBot="1">
      <c r="A49" s="506"/>
      <c r="B49" s="505"/>
      <c r="C49" s="505"/>
      <c r="D49" s="505"/>
      <c r="E49" s="506"/>
      <c r="F49" s="506"/>
      <c r="G49" s="505"/>
      <c r="H49" s="505"/>
      <c r="I49" s="505"/>
    </row>
    <row r="50" spans="1:9" ht="12.75">
      <c r="A50" s="507"/>
      <c r="B50" s="486" t="s">
        <v>58</v>
      </c>
      <c r="C50" s="486" t="s">
        <v>5</v>
      </c>
      <c r="D50" s="486" t="s">
        <v>619</v>
      </c>
      <c r="E50" s="494"/>
      <c r="F50" s="508"/>
      <c r="G50" s="486" t="s">
        <v>58</v>
      </c>
      <c r="H50" s="486" t="s">
        <v>5</v>
      </c>
      <c r="I50" s="486" t="s">
        <v>619</v>
      </c>
    </row>
    <row r="51" spans="1:9" ht="12.75">
      <c r="A51" s="489" t="s">
        <v>692</v>
      </c>
      <c r="B51" s="490" t="s">
        <v>59</v>
      </c>
      <c r="C51" s="490" t="s">
        <v>14</v>
      </c>
      <c r="D51" s="490" t="s">
        <v>628</v>
      </c>
      <c r="E51" s="494"/>
      <c r="F51" s="489" t="s">
        <v>801</v>
      </c>
      <c r="G51" s="490" t="s">
        <v>59</v>
      </c>
      <c r="H51" s="490" t="s">
        <v>14</v>
      </c>
      <c r="I51" s="490" t="s">
        <v>628</v>
      </c>
    </row>
    <row r="52" spans="1:10" ht="15">
      <c r="A52" s="492" t="s">
        <v>129</v>
      </c>
      <c r="B52" s="509">
        <v>2287835.82</v>
      </c>
      <c r="C52" s="509">
        <v>2914503.65</v>
      </c>
      <c r="D52" s="492">
        <v>5202339.47</v>
      </c>
      <c r="E52" s="493"/>
      <c r="F52" s="492" t="s">
        <v>130</v>
      </c>
      <c r="G52" s="510">
        <v>32671497.35</v>
      </c>
      <c r="H52" s="510">
        <v>31809567.990000002</v>
      </c>
      <c r="I52" s="492">
        <v>64481065.34</v>
      </c>
      <c r="J52" s="495"/>
    </row>
    <row r="53" spans="1:10" ht="15">
      <c r="A53" s="492" t="s">
        <v>131</v>
      </c>
      <c r="B53" s="496">
        <v>4661968.9</v>
      </c>
      <c r="C53" s="496">
        <v>1773090.67</v>
      </c>
      <c r="D53" s="497">
        <v>6435059.57</v>
      </c>
      <c r="E53" s="493"/>
      <c r="F53" s="492" t="s">
        <v>132</v>
      </c>
      <c r="G53" s="496">
        <v>2184918.37</v>
      </c>
      <c r="H53" s="496">
        <v>6660397.58</v>
      </c>
      <c r="I53" s="497">
        <v>8845315.95</v>
      </c>
      <c r="J53" s="495"/>
    </row>
    <row r="54" spans="1:10" ht="15">
      <c r="A54" s="492" t="s">
        <v>133</v>
      </c>
      <c r="B54" s="496">
        <v>53689031.29</v>
      </c>
      <c r="C54" s="496">
        <v>46094191.29</v>
      </c>
      <c r="D54" s="497">
        <v>99783222.58</v>
      </c>
      <c r="E54" s="493"/>
      <c r="F54" s="492" t="s">
        <v>134</v>
      </c>
      <c r="G54" s="496">
        <v>523536.58</v>
      </c>
      <c r="H54" s="496">
        <v>1167332.93</v>
      </c>
      <c r="I54" s="497">
        <v>1690869.51</v>
      </c>
      <c r="J54" s="495"/>
    </row>
    <row r="55" spans="1:10" ht="15">
      <c r="A55" s="492" t="s">
        <v>135</v>
      </c>
      <c r="B55" s="496">
        <v>3542661.7</v>
      </c>
      <c r="C55" s="496">
        <v>2961164.12</v>
      </c>
      <c r="D55" s="497">
        <v>6503825.82</v>
      </c>
      <c r="E55" s="493"/>
      <c r="F55" s="494" t="s">
        <v>136</v>
      </c>
      <c r="G55" s="496">
        <v>5431612.48</v>
      </c>
      <c r="H55" s="496">
        <v>7637021.02</v>
      </c>
      <c r="I55" s="497">
        <v>13068633.5</v>
      </c>
      <c r="J55" s="495"/>
    </row>
    <row r="56" spans="1:10" ht="15">
      <c r="A56" s="492" t="s">
        <v>137</v>
      </c>
      <c r="B56" s="496">
        <v>802883.96</v>
      </c>
      <c r="C56" s="496">
        <v>412343.62</v>
      </c>
      <c r="D56" s="497">
        <v>1215227.58</v>
      </c>
      <c r="E56" s="493"/>
      <c r="F56" s="494" t="s">
        <v>138</v>
      </c>
      <c r="G56" s="496">
        <v>790099.22</v>
      </c>
      <c r="H56" s="496">
        <v>1390168.18</v>
      </c>
      <c r="I56" s="497">
        <v>2180267.4</v>
      </c>
      <c r="J56" s="495"/>
    </row>
    <row r="57" spans="1:10" ht="10.5" customHeight="1">
      <c r="A57" s="492"/>
      <c r="B57" s="496"/>
      <c r="C57" s="496"/>
      <c r="D57" s="497"/>
      <c r="E57" s="494"/>
      <c r="G57" s="481"/>
      <c r="H57" s="481"/>
      <c r="I57" s="481"/>
      <c r="J57" s="495"/>
    </row>
    <row r="58" spans="1:10" ht="15">
      <c r="A58" s="492" t="s">
        <v>139</v>
      </c>
      <c r="B58" s="496">
        <v>895573.6</v>
      </c>
      <c r="C58" s="496">
        <v>1078247.69</v>
      </c>
      <c r="D58" s="497">
        <v>1973821.29</v>
      </c>
      <c r="E58" s="493"/>
      <c r="F58" s="494" t="s">
        <v>116</v>
      </c>
      <c r="G58" s="496">
        <v>2264823.2</v>
      </c>
      <c r="H58" s="496">
        <v>10762549.72</v>
      </c>
      <c r="I58" s="497">
        <v>13027372.920000002</v>
      </c>
      <c r="J58" s="495"/>
    </row>
    <row r="59" spans="1:10" ht="15">
      <c r="A59" s="492" t="s">
        <v>919</v>
      </c>
      <c r="B59" s="496">
        <v>12859567.86</v>
      </c>
      <c r="C59" s="496">
        <v>9430966.009999998</v>
      </c>
      <c r="D59" s="497">
        <v>22290533.869999997</v>
      </c>
      <c r="E59" s="493"/>
      <c r="F59" s="494" t="s">
        <v>140</v>
      </c>
      <c r="G59" s="496">
        <v>1739368.94</v>
      </c>
      <c r="H59" s="496">
        <v>2892567.89</v>
      </c>
      <c r="I59" s="497">
        <v>4631936.83</v>
      </c>
      <c r="J59" s="495"/>
    </row>
    <row r="60" spans="1:10" ht="15">
      <c r="A60" s="492" t="s">
        <v>141</v>
      </c>
      <c r="B60" s="496">
        <v>2265462.46</v>
      </c>
      <c r="C60" s="496">
        <v>2316218.51</v>
      </c>
      <c r="D60" s="497">
        <v>4581680.97</v>
      </c>
      <c r="E60" s="493"/>
      <c r="F60" s="494" t="s">
        <v>812</v>
      </c>
      <c r="G60" s="496">
        <v>1036206.18</v>
      </c>
      <c r="H60" s="496">
        <v>1588346.69</v>
      </c>
      <c r="I60" s="497">
        <v>2624552.87</v>
      </c>
      <c r="J60" s="495"/>
    </row>
    <row r="61" spans="1:10" ht="15">
      <c r="A61" s="492" t="s">
        <v>142</v>
      </c>
      <c r="B61" s="496">
        <v>9633329.4</v>
      </c>
      <c r="C61" s="496">
        <v>4613879.08</v>
      </c>
      <c r="D61" s="497">
        <v>14247208.48</v>
      </c>
      <c r="E61" s="493"/>
      <c r="F61" s="494" t="s">
        <v>143</v>
      </c>
      <c r="G61" s="496">
        <v>2181082.94</v>
      </c>
      <c r="H61" s="496">
        <v>9941914.209999999</v>
      </c>
      <c r="I61" s="497">
        <v>12122997.149999999</v>
      </c>
      <c r="J61" s="495"/>
    </row>
    <row r="62" spans="1:10" ht="15">
      <c r="A62" s="492" t="s">
        <v>144</v>
      </c>
      <c r="B62" s="496">
        <v>2723796.68</v>
      </c>
      <c r="C62" s="496">
        <v>1933881.48</v>
      </c>
      <c r="D62" s="497">
        <v>4657678.16</v>
      </c>
      <c r="E62" s="493"/>
      <c r="F62" s="494" t="s">
        <v>145</v>
      </c>
      <c r="G62" s="496">
        <v>837402.9</v>
      </c>
      <c r="H62" s="496">
        <v>1925633.99</v>
      </c>
      <c r="I62" s="497">
        <v>2763036.89</v>
      </c>
      <c r="J62" s="495"/>
    </row>
    <row r="63" spans="1:9" ht="10.5" customHeight="1">
      <c r="A63" s="492"/>
      <c r="B63" s="496"/>
      <c r="C63" s="496"/>
      <c r="D63" s="497"/>
      <c r="E63" s="494"/>
      <c r="G63" s="481"/>
      <c r="H63" s="481"/>
      <c r="I63" s="481"/>
    </row>
    <row r="64" spans="1:10" ht="15">
      <c r="A64" s="492" t="s">
        <v>146</v>
      </c>
      <c r="B64" s="496">
        <v>2787081.36</v>
      </c>
      <c r="C64" s="496">
        <v>1429899.42</v>
      </c>
      <c r="D64" s="497">
        <v>4216980.78</v>
      </c>
      <c r="E64" s="493"/>
      <c r="F64" s="494" t="s">
        <v>147</v>
      </c>
      <c r="G64" s="496">
        <v>16899557.36</v>
      </c>
      <c r="H64" s="496">
        <v>13536837.120000001</v>
      </c>
      <c r="I64" s="497">
        <v>30436394.48</v>
      </c>
      <c r="J64" s="495"/>
    </row>
    <row r="65" spans="1:10" ht="15">
      <c r="A65" s="492" t="s">
        <v>148</v>
      </c>
      <c r="B65" s="496">
        <v>4523254.06</v>
      </c>
      <c r="C65" s="496">
        <v>3539612.15</v>
      </c>
      <c r="D65" s="497">
        <v>8062866.209999999</v>
      </c>
      <c r="E65" s="493"/>
      <c r="F65" s="494" t="s">
        <v>149</v>
      </c>
      <c r="G65" s="496">
        <v>3584851.42</v>
      </c>
      <c r="H65" s="496">
        <v>10515100.75</v>
      </c>
      <c r="I65" s="497">
        <v>14099952.17</v>
      </c>
      <c r="J65" s="495"/>
    </row>
    <row r="66" spans="1:10" ht="15">
      <c r="A66" s="492" t="s">
        <v>150</v>
      </c>
      <c r="B66" s="496">
        <v>3604667.84</v>
      </c>
      <c r="C66" s="496">
        <v>2114762.75</v>
      </c>
      <c r="D66" s="497">
        <v>5719430.59</v>
      </c>
      <c r="E66" s="493"/>
      <c r="F66" s="494" t="s">
        <v>151</v>
      </c>
      <c r="G66" s="496">
        <v>2544170.6</v>
      </c>
      <c r="H66" s="496">
        <v>1910055.39</v>
      </c>
      <c r="I66" s="497">
        <v>4454225.99</v>
      </c>
      <c r="J66" s="495"/>
    </row>
    <row r="67" spans="1:10" ht="15">
      <c r="A67" s="492" t="s">
        <v>152</v>
      </c>
      <c r="B67" s="496">
        <v>2159988.02</v>
      </c>
      <c r="C67" s="496">
        <v>528989.72</v>
      </c>
      <c r="D67" s="497">
        <v>2688977.74</v>
      </c>
      <c r="E67" s="493"/>
      <c r="F67" s="494" t="s">
        <v>153</v>
      </c>
      <c r="G67" s="496">
        <v>368201.58</v>
      </c>
      <c r="H67" s="496">
        <v>774352.37</v>
      </c>
      <c r="I67" s="497">
        <v>1142553.95</v>
      </c>
      <c r="J67" s="495"/>
    </row>
    <row r="68" spans="1:10" ht="15">
      <c r="A68" s="492" t="s">
        <v>154</v>
      </c>
      <c r="B68" s="496">
        <v>19240450.01</v>
      </c>
      <c r="C68" s="496">
        <v>13983243.34</v>
      </c>
      <c r="D68" s="497">
        <v>33223693.35</v>
      </c>
      <c r="E68" s="493"/>
      <c r="F68" s="494" t="s">
        <v>155</v>
      </c>
      <c r="G68" s="496">
        <v>7437543.95</v>
      </c>
      <c r="H68" s="496">
        <v>12688359.74</v>
      </c>
      <c r="I68" s="497">
        <v>20125903.69</v>
      </c>
      <c r="J68" s="495"/>
    </row>
    <row r="69" spans="1:9" ht="10.5" customHeight="1">
      <c r="A69" s="492"/>
      <c r="B69" s="496"/>
      <c r="C69" s="496"/>
      <c r="D69" s="497"/>
      <c r="E69" s="494"/>
      <c r="G69" s="481"/>
      <c r="H69" s="481"/>
      <c r="I69" s="481"/>
    </row>
    <row r="70" spans="1:10" ht="15">
      <c r="A70" s="492" t="s">
        <v>156</v>
      </c>
      <c r="B70" s="496">
        <v>19285835.94</v>
      </c>
      <c r="C70" s="496">
        <v>9682469.01</v>
      </c>
      <c r="D70" s="497">
        <v>28968304.950000003</v>
      </c>
      <c r="E70" s="493"/>
      <c r="F70" s="494" t="s">
        <v>157</v>
      </c>
      <c r="G70" s="496">
        <v>4968164.26</v>
      </c>
      <c r="H70" s="496">
        <v>6711210.019999999</v>
      </c>
      <c r="I70" s="497">
        <v>11679374.279999997</v>
      </c>
      <c r="J70" s="495"/>
    </row>
    <row r="71" spans="1:10" ht="15">
      <c r="A71" s="492" t="s">
        <v>158</v>
      </c>
      <c r="B71" s="496">
        <v>784346.06</v>
      </c>
      <c r="C71" s="496">
        <v>489761.57</v>
      </c>
      <c r="D71" s="497">
        <v>1274107.63</v>
      </c>
      <c r="E71" s="493"/>
      <c r="F71" s="494" t="s">
        <v>159</v>
      </c>
      <c r="G71" s="496">
        <v>1751514.42</v>
      </c>
      <c r="H71" s="496">
        <v>1149212.92</v>
      </c>
      <c r="I71" s="497">
        <v>2900727.34</v>
      </c>
      <c r="J71" s="495"/>
    </row>
    <row r="72" spans="1:10" ht="15">
      <c r="A72" s="492" t="s">
        <v>160</v>
      </c>
      <c r="B72" s="496">
        <v>960775.94</v>
      </c>
      <c r="C72" s="496">
        <v>685759.37</v>
      </c>
      <c r="D72" s="497">
        <v>1646535.31</v>
      </c>
      <c r="E72" s="493"/>
      <c r="F72" s="494" t="s">
        <v>161</v>
      </c>
      <c r="G72" s="496">
        <v>2231582.82</v>
      </c>
      <c r="H72" s="496">
        <v>1754814.39</v>
      </c>
      <c r="I72" s="497">
        <v>3986397.21</v>
      </c>
      <c r="J72" s="495"/>
    </row>
    <row r="73" spans="1:10" ht="15">
      <c r="A73" s="492" t="s">
        <v>162</v>
      </c>
      <c r="B73" s="496">
        <v>4358969.68</v>
      </c>
      <c r="C73" s="496">
        <v>5780683.729999999</v>
      </c>
      <c r="D73" s="497">
        <v>10139653.409999998</v>
      </c>
      <c r="E73" s="493"/>
      <c r="F73" s="494" t="s">
        <v>163</v>
      </c>
      <c r="G73" s="496">
        <v>25525446.3</v>
      </c>
      <c r="H73" s="496">
        <v>20868346.02</v>
      </c>
      <c r="I73" s="497">
        <v>46393792.32</v>
      </c>
      <c r="J73" s="495"/>
    </row>
    <row r="74" spans="1:10" ht="15">
      <c r="A74" s="492" t="s">
        <v>164</v>
      </c>
      <c r="B74" s="496">
        <v>4444627.66</v>
      </c>
      <c r="C74" s="496">
        <v>3485126.23</v>
      </c>
      <c r="D74" s="497">
        <v>7929753.890000001</v>
      </c>
      <c r="E74" s="493"/>
      <c r="F74" s="494" t="s">
        <v>165</v>
      </c>
      <c r="G74" s="496">
        <v>24826119</v>
      </c>
      <c r="H74" s="496">
        <v>28326835.86</v>
      </c>
      <c r="I74" s="497">
        <v>53152954.86</v>
      </c>
      <c r="J74" s="495"/>
    </row>
    <row r="75" spans="1:9" ht="10.5" customHeight="1">
      <c r="A75" s="492"/>
      <c r="B75" s="496"/>
      <c r="C75" s="496"/>
      <c r="D75" s="497"/>
      <c r="E75" s="494"/>
      <c r="G75" s="481"/>
      <c r="H75" s="481"/>
      <c r="I75" s="481"/>
    </row>
    <row r="76" spans="1:10" ht="15">
      <c r="A76" s="492" t="s">
        <v>166</v>
      </c>
      <c r="B76" s="496">
        <v>5551789.37</v>
      </c>
      <c r="C76" s="496">
        <v>6651715.84</v>
      </c>
      <c r="D76" s="497">
        <v>12203505.21</v>
      </c>
      <c r="E76" s="493"/>
      <c r="F76" s="494" t="s">
        <v>167</v>
      </c>
      <c r="G76" s="496">
        <v>614947.78</v>
      </c>
      <c r="H76" s="496">
        <v>1889559.27</v>
      </c>
      <c r="I76" s="497">
        <v>2504507.05</v>
      </c>
      <c r="J76" s="495"/>
    </row>
    <row r="77" spans="1:10" ht="15">
      <c r="A77" s="492" t="s">
        <v>168</v>
      </c>
      <c r="B77" s="496">
        <v>1516274.52</v>
      </c>
      <c r="C77" s="496">
        <v>889089.57</v>
      </c>
      <c r="D77" s="497">
        <v>2405364.09</v>
      </c>
      <c r="E77" s="493"/>
      <c r="F77" s="494" t="s">
        <v>169</v>
      </c>
      <c r="G77" s="496">
        <v>3289523.12</v>
      </c>
      <c r="H77" s="496">
        <v>3396683.63</v>
      </c>
      <c r="I77" s="497">
        <v>6686206.75</v>
      </c>
      <c r="J77" s="495"/>
    </row>
    <row r="78" spans="1:10" ht="15">
      <c r="A78" s="492" t="s">
        <v>170</v>
      </c>
      <c r="B78" s="496">
        <v>5020581.92</v>
      </c>
      <c r="C78" s="496">
        <v>5634637.21</v>
      </c>
      <c r="D78" s="497">
        <v>10655219.129999999</v>
      </c>
      <c r="E78" s="493"/>
      <c r="F78" s="494" t="s">
        <v>171</v>
      </c>
      <c r="G78" s="496">
        <v>1708046.18</v>
      </c>
      <c r="H78" s="496">
        <v>478953.88</v>
      </c>
      <c r="I78" s="497">
        <v>2187000.06</v>
      </c>
      <c r="J78" s="495"/>
    </row>
    <row r="79" spans="1:10" ht="15">
      <c r="A79" s="492" t="s">
        <v>172</v>
      </c>
      <c r="B79" s="496">
        <v>3240940.95</v>
      </c>
      <c r="C79" s="496">
        <v>3460161.92</v>
      </c>
      <c r="D79" s="497">
        <v>6701102.87</v>
      </c>
      <c r="E79" s="493"/>
      <c r="F79" s="494" t="s">
        <v>173</v>
      </c>
      <c r="G79" s="496">
        <v>11458995.54</v>
      </c>
      <c r="H79" s="496">
        <v>6084639.940000001</v>
      </c>
      <c r="I79" s="497">
        <v>17543635.48</v>
      </c>
      <c r="J79" s="495"/>
    </row>
    <row r="80" spans="1:10" ht="15">
      <c r="A80" s="492" t="s">
        <v>174</v>
      </c>
      <c r="B80" s="496">
        <v>10156865.98</v>
      </c>
      <c r="C80" s="496">
        <v>9396336.709999999</v>
      </c>
      <c r="D80" s="497">
        <v>19553202.689999998</v>
      </c>
      <c r="E80" s="493"/>
      <c r="F80" s="494" t="s">
        <v>175</v>
      </c>
      <c r="G80" s="496">
        <v>984427.82</v>
      </c>
      <c r="H80" s="496">
        <v>848074.79</v>
      </c>
      <c r="I80" s="497">
        <v>1832502.61</v>
      </c>
      <c r="J80" s="495"/>
    </row>
    <row r="81" spans="2:9" ht="10.5" customHeight="1">
      <c r="B81" s="481"/>
      <c r="C81" s="481"/>
      <c r="D81" s="481"/>
      <c r="E81" s="494"/>
      <c r="G81" s="481"/>
      <c r="H81" s="481"/>
      <c r="I81" s="481"/>
    </row>
    <row r="82" spans="1:10" ht="15">
      <c r="A82" s="511" t="s">
        <v>800</v>
      </c>
      <c r="B82" s="511">
        <v>675970786.65</v>
      </c>
      <c r="C82" s="511">
        <v>628076573.4400003</v>
      </c>
      <c r="D82" s="511">
        <v>1304047360.0899997</v>
      </c>
      <c r="E82" s="494"/>
      <c r="F82" s="494" t="s">
        <v>139</v>
      </c>
      <c r="G82" s="496">
        <v>22252543.41</v>
      </c>
      <c r="H82" s="496">
        <v>27945778.04</v>
      </c>
      <c r="I82" s="497">
        <v>50198321.45</v>
      </c>
      <c r="J82" s="495"/>
    </row>
    <row r="83" spans="1:10" ht="15">
      <c r="A83" s="494"/>
      <c r="B83" s="494"/>
      <c r="C83" s="494"/>
      <c r="D83" s="494"/>
      <c r="E83" s="494"/>
      <c r="F83" s="494" t="s">
        <v>919</v>
      </c>
      <c r="G83" s="496">
        <v>10037967.54</v>
      </c>
      <c r="H83" s="496">
        <v>18035038.209999997</v>
      </c>
      <c r="I83" s="497">
        <v>28073005.749999996</v>
      </c>
      <c r="J83" s="495"/>
    </row>
    <row r="84" spans="1:10" ht="15.75" thickBot="1">
      <c r="A84" s="492"/>
      <c r="B84" s="497"/>
      <c r="C84" s="497"/>
      <c r="D84" s="497"/>
      <c r="E84" s="494"/>
      <c r="F84" s="494" t="s">
        <v>176</v>
      </c>
      <c r="G84" s="496">
        <v>2788999.08</v>
      </c>
      <c r="H84" s="496">
        <v>5415633.6</v>
      </c>
      <c r="I84" s="497">
        <v>8204632.68</v>
      </c>
      <c r="J84" s="495"/>
    </row>
    <row r="85" spans="1:10" ht="15">
      <c r="A85" s="507"/>
      <c r="B85" s="486" t="s">
        <v>58</v>
      </c>
      <c r="C85" s="486" t="s">
        <v>5</v>
      </c>
      <c r="D85" s="486" t="s">
        <v>619</v>
      </c>
      <c r="E85" s="494"/>
      <c r="F85" s="494" t="s">
        <v>177</v>
      </c>
      <c r="G85" s="496">
        <v>2200899.32</v>
      </c>
      <c r="H85" s="496">
        <v>3562283.9</v>
      </c>
      <c r="I85" s="497">
        <v>5763183.22</v>
      </c>
      <c r="J85" s="495"/>
    </row>
    <row r="86" spans="1:10" ht="15">
      <c r="A86" s="489" t="s">
        <v>801</v>
      </c>
      <c r="B86" s="490" t="s">
        <v>59</v>
      </c>
      <c r="C86" s="490" t="s">
        <v>14</v>
      </c>
      <c r="D86" s="490" t="s">
        <v>628</v>
      </c>
      <c r="E86" s="494"/>
      <c r="F86" s="494" t="s">
        <v>178</v>
      </c>
      <c r="G86" s="496">
        <v>11997234.64</v>
      </c>
      <c r="H86" s="496">
        <v>7343218.4</v>
      </c>
      <c r="I86" s="497">
        <v>19340453.04</v>
      </c>
      <c r="J86" s="495"/>
    </row>
    <row r="87" spans="2:9" ht="10.5" customHeight="1">
      <c r="B87" s="481"/>
      <c r="C87" s="481"/>
      <c r="D87" s="481"/>
      <c r="E87" s="494"/>
      <c r="G87" s="481"/>
      <c r="H87" s="481"/>
      <c r="I87" s="481"/>
    </row>
    <row r="88" spans="1:10" ht="15">
      <c r="A88" s="492" t="s">
        <v>179</v>
      </c>
      <c r="B88" s="509">
        <v>8373389.61</v>
      </c>
      <c r="C88" s="509">
        <v>22640949.419999998</v>
      </c>
      <c r="D88" s="492">
        <v>31014339.029999997</v>
      </c>
      <c r="E88" s="493"/>
      <c r="F88" s="494" t="s">
        <v>923</v>
      </c>
      <c r="G88" s="496">
        <v>59987451.64</v>
      </c>
      <c r="H88" s="496">
        <v>50037938.53000001</v>
      </c>
      <c r="I88" s="497">
        <v>110025390.17000002</v>
      </c>
      <c r="J88" s="495"/>
    </row>
    <row r="89" spans="1:10" ht="15">
      <c r="A89" s="492" t="s">
        <v>78</v>
      </c>
      <c r="B89" s="496">
        <v>576593.42</v>
      </c>
      <c r="C89" s="496">
        <v>829863.03</v>
      </c>
      <c r="D89" s="497">
        <v>1406456.45</v>
      </c>
      <c r="E89" s="493"/>
      <c r="F89" s="494" t="s">
        <v>180</v>
      </c>
      <c r="G89" s="496">
        <v>2464265.74</v>
      </c>
      <c r="H89" s="496">
        <v>4378592.63</v>
      </c>
      <c r="I89" s="497">
        <v>6842858.37</v>
      </c>
      <c r="J89" s="495"/>
    </row>
    <row r="90" spans="1:10" ht="15">
      <c r="A90" s="492" t="s">
        <v>181</v>
      </c>
      <c r="B90" s="496">
        <v>1851235.7</v>
      </c>
      <c r="C90" s="496">
        <v>3610383.27</v>
      </c>
      <c r="D90" s="497">
        <v>5461618.97</v>
      </c>
      <c r="E90" s="493"/>
      <c r="F90" s="494" t="s">
        <v>182</v>
      </c>
      <c r="G90" s="496">
        <v>710194.34</v>
      </c>
      <c r="H90" s="496">
        <v>3893405.38</v>
      </c>
      <c r="I90" s="497">
        <v>4603599.72</v>
      </c>
      <c r="J90" s="495"/>
    </row>
    <row r="91" spans="1:10" ht="15">
      <c r="A91" s="492" t="s">
        <v>183</v>
      </c>
      <c r="B91" s="496">
        <v>677593.14</v>
      </c>
      <c r="C91" s="496">
        <v>353694.21</v>
      </c>
      <c r="D91" s="497">
        <v>1031287.35</v>
      </c>
      <c r="E91" s="493"/>
      <c r="F91" s="494" t="s">
        <v>184</v>
      </c>
      <c r="G91" s="496">
        <v>3011454.2</v>
      </c>
      <c r="H91" s="496">
        <v>7469049.25</v>
      </c>
      <c r="I91" s="497">
        <v>10480503.45</v>
      </c>
      <c r="J91" s="495"/>
    </row>
    <row r="92" spans="1:9" ht="15">
      <c r="A92" s="492" t="s">
        <v>185</v>
      </c>
      <c r="B92" s="496">
        <v>3457003.72</v>
      </c>
      <c r="C92" s="496">
        <v>9287620.729999999</v>
      </c>
      <c r="D92" s="497">
        <v>12744624.45</v>
      </c>
      <c r="E92" s="493"/>
      <c r="G92" s="481"/>
      <c r="H92" s="481"/>
      <c r="I92" s="481"/>
    </row>
    <row r="93" spans="1:9" ht="12.75">
      <c r="A93" s="512"/>
      <c r="B93" s="513"/>
      <c r="C93" s="513"/>
      <c r="D93" s="513"/>
      <c r="E93" s="512"/>
      <c r="F93" s="514" t="s">
        <v>927</v>
      </c>
      <c r="G93" s="511">
        <v>288240465.80999994</v>
      </c>
      <c r="H93" s="511">
        <v>351511984.89</v>
      </c>
      <c r="I93" s="511">
        <v>639752450.7000002</v>
      </c>
    </row>
    <row r="94" spans="1:9" ht="12.75">
      <c r="A94" s="506"/>
      <c r="B94" s="505"/>
      <c r="C94" s="505"/>
      <c r="D94" s="505"/>
      <c r="E94" s="506"/>
      <c r="F94" s="491" t="s">
        <v>800</v>
      </c>
      <c r="G94" s="491">
        <v>675970786.65</v>
      </c>
      <c r="H94" s="491">
        <v>628076573.4400003</v>
      </c>
      <c r="I94" s="491">
        <v>1304047360.0899997</v>
      </c>
    </row>
    <row r="95" spans="1:9" ht="10.5" customHeight="1">
      <c r="A95" s="506"/>
      <c r="B95" s="505"/>
      <c r="C95" s="505"/>
      <c r="D95" s="505"/>
      <c r="E95" s="506"/>
      <c r="G95" s="481"/>
      <c r="H95" s="481"/>
      <c r="I95" s="481"/>
    </row>
    <row r="96" spans="1:9" ht="12.75">
      <c r="A96" s="506"/>
      <c r="B96" s="505"/>
      <c r="C96" s="505"/>
      <c r="D96" s="505"/>
      <c r="E96" s="506"/>
      <c r="F96" s="514" t="s">
        <v>928</v>
      </c>
      <c r="G96" s="511">
        <v>964211252.4599999</v>
      </c>
      <c r="H96" s="511">
        <v>979588558.3300003</v>
      </c>
      <c r="I96" s="511">
        <v>1943799810.79</v>
      </c>
    </row>
    <row r="97" spans="1:9" ht="12.75">
      <c r="A97" s="506"/>
      <c r="B97" s="505"/>
      <c r="C97" s="505"/>
      <c r="D97" s="505"/>
      <c r="E97" s="506"/>
      <c r="F97" s="506"/>
      <c r="G97" s="505"/>
      <c r="H97" s="505"/>
      <c r="I97" s="505"/>
    </row>
    <row r="98" spans="1:9" ht="12.75">
      <c r="A98" s="506"/>
      <c r="B98" s="505"/>
      <c r="C98" s="505"/>
      <c r="D98" s="505"/>
      <c r="E98" s="506"/>
      <c r="F98" s="506"/>
      <c r="G98" s="505"/>
      <c r="H98" s="505"/>
      <c r="I98" s="505"/>
    </row>
    <row r="99" spans="1:9" ht="12.75">
      <c r="A99" s="506"/>
      <c r="B99" s="505"/>
      <c r="C99" s="505"/>
      <c r="D99" s="505"/>
      <c r="E99" s="506"/>
      <c r="F99" s="506"/>
      <c r="G99" s="505"/>
      <c r="H99" s="505"/>
      <c r="I99" s="505"/>
    </row>
    <row r="100" spans="1:9" ht="12.75">
      <c r="A100" s="506"/>
      <c r="B100" s="505"/>
      <c r="C100" s="505"/>
      <c r="D100" s="505"/>
      <c r="E100" s="506"/>
      <c r="F100" s="506"/>
      <c r="G100" s="505"/>
      <c r="H100" s="505"/>
      <c r="I100" s="505"/>
    </row>
    <row r="101" spans="1:9" ht="12.75">
      <c r="A101" s="506"/>
      <c r="B101" s="505"/>
      <c r="C101" s="505"/>
      <c r="D101" s="505"/>
      <c r="E101" s="506"/>
      <c r="F101" s="506"/>
      <c r="G101" s="505"/>
      <c r="H101" s="505"/>
      <c r="I101" s="505"/>
    </row>
    <row r="102" spans="1:9" ht="12.75">
      <c r="A102" s="506"/>
      <c r="B102" s="505"/>
      <c r="C102" s="505"/>
      <c r="D102" s="505"/>
      <c r="E102" s="506"/>
      <c r="F102" s="506"/>
      <c r="G102" s="505"/>
      <c r="H102" s="505"/>
      <c r="I102" s="505"/>
    </row>
    <row r="103" spans="1:9" ht="12.75">
      <c r="A103" s="506"/>
      <c r="B103" s="505"/>
      <c r="C103" s="505"/>
      <c r="D103" s="505"/>
      <c r="E103" s="506"/>
      <c r="F103" s="506"/>
      <c r="G103" s="505"/>
      <c r="H103" s="505"/>
      <c r="I103" s="505"/>
    </row>
    <row r="104" spans="1:9" ht="12.75">
      <c r="A104" s="506"/>
      <c r="B104" s="505"/>
      <c r="C104" s="505"/>
      <c r="D104" s="505"/>
      <c r="E104" s="506"/>
      <c r="F104" s="506"/>
      <c r="G104" s="505"/>
      <c r="H104" s="505"/>
      <c r="I104" s="505"/>
    </row>
    <row r="105" spans="1:9" ht="12.75">
      <c r="A105" s="506"/>
      <c r="B105" s="505"/>
      <c r="C105" s="505"/>
      <c r="D105" s="505"/>
      <c r="E105" s="506"/>
      <c r="F105" s="506"/>
      <c r="G105" s="505"/>
      <c r="H105" s="505"/>
      <c r="I105" s="505"/>
    </row>
    <row r="106" spans="1:9" ht="12.75">
      <c r="A106" s="506"/>
      <c r="B106" s="505"/>
      <c r="C106" s="505"/>
      <c r="D106" s="505"/>
      <c r="E106" s="506"/>
      <c r="F106" s="506"/>
      <c r="G106" s="505"/>
      <c r="H106" s="505"/>
      <c r="I106" s="505"/>
    </row>
    <row r="107" spans="1:9" ht="12.75">
      <c r="A107" s="506"/>
      <c r="B107" s="505"/>
      <c r="C107" s="505"/>
      <c r="D107" s="505"/>
      <c r="E107" s="506"/>
      <c r="F107" s="506"/>
      <c r="G107" s="505"/>
      <c r="H107" s="505"/>
      <c r="I107" s="505"/>
    </row>
    <row r="108" spans="6:9" ht="12.75">
      <c r="F108" s="506"/>
      <c r="G108" s="505"/>
      <c r="H108" s="505"/>
      <c r="I108" s="505"/>
    </row>
    <row r="109" spans="6:9" ht="12.75">
      <c r="F109" s="506"/>
      <c r="G109" s="505"/>
      <c r="H109" s="505"/>
      <c r="I109" s="505"/>
    </row>
  </sheetData>
  <sheetProtection/>
  <conditionalFormatting sqref="J6:J91 E6:E92">
    <cfRule type="cellIs" priority="1" dxfId="1" operator="notBetween" stopIfTrue="1">
      <formula>-0.1</formula>
      <formula>0.1</formula>
    </cfRule>
  </conditionalFormatting>
  <printOptions horizontalCentered="1" verticalCentered="1"/>
  <pageMargins left="0.25" right="0.25" top="0.25" bottom="0.5" header="0.5" footer="0.35"/>
  <pageSetup horizontalDpi="600" verticalDpi="600" orientation="landscape" scale="72" r:id="rId1"/>
  <rowBreaks count="2" manualBreakCount="2">
    <brk id="46" max="255" man="1"/>
    <brk id="96" max="255" man="1"/>
  </rowBreaks>
</worksheet>
</file>

<file path=xl/worksheets/sheet2.xml><?xml version="1.0" encoding="utf-8"?>
<worksheet xmlns="http://schemas.openxmlformats.org/spreadsheetml/2006/main" xmlns:r="http://schemas.openxmlformats.org/officeDocument/2006/relationships">
  <dimension ref="A1:E47"/>
  <sheetViews>
    <sheetView zoomScalePageLayoutView="0" workbookViewId="0" topLeftCell="A1">
      <selection activeCell="A1" sqref="A1"/>
    </sheetView>
  </sheetViews>
  <sheetFormatPr defaultColWidth="9.140625" defaultRowHeight="12.75"/>
  <cols>
    <col min="1" max="1" width="7.421875" style="895" customWidth="1"/>
    <col min="2" max="2" width="88.8515625" style="895" customWidth="1"/>
    <col min="3" max="3" width="4.421875" style="895" customWidth="1"/>
    <col min="4" max="4" width="4.7109375" style="895" customWidth="1"/>
    <col min="5" max="5" width="5.28125" style="895" customWidth="1"/>
    <col min="6" max="16384" width="9.140625" style="895" customWidth="1"/>
  </cols>
  <sheetData>
    <row r="1" s="894" customFormat="1" ht="12.75">
      <c r="A1" s="893" t="s">
        <v>1037</v>
      </c>
    </row>
    <row r="2" ht="11.25" customHeight="1"/>
    <row r="3" ht="10.5" customHeight="1"/>
    <row r="4" ht="12.75">
      <c r="A4" s="896" t="s">
        <v>1038</v>
      </c>
    </row>
    <row r="5" spans="2:5" ht="11.25">
      <c r="B5" s="895" t="s">
        <v>1039</v>
      </c>
      <c r="E5" s="895">
        <v>1</v>
      </c>
    </row>
    <row r="6" spans="2:5" ht="11.25">
      <c r="B6" s="895" t="s">
        <v>1040</v>
      </c>
      <c r="E6" s="895">
        <v>2</v>
      </c>
    </row>
    <row r="7" ht="10.5" customHeight="1"/>
    <row r="8" ht="12.75">
      <c r="A8" s="896" t="s">
        <v>597</v>
      </c>
    </row>
    <row r="9" spans="1:5" ht="11.25">
      <c r="A9" s="895">
        <v>1.1</v>
      </c>
      <c r="B9" s="895" t="s">
        <v>1041</v>
      </c>
      <c r="E9" s="895">
        <v>3</v>
      </c>
    </row>
    <row r="10" spans="1:5" ht="11.25">
      <c r="A10" s="895">
        <v>1.2</v>
      </c>
      <c r="B10" s="895" t="s">
        <v>1042</v>
      </c>
      <c r="E10" s="895">
        <v>4</v>
      </c>
    </row>
    <row r="11" spans="1:5" ht="11.25">
      <c r="A11" s="895">
        <v>1.3</v>
      </c>
      <c r="B11" s="895" t="s">
        <v>1043</v>
      </c>
      <c r="E11" s="895">
        <v>5</v>
      </c>
    </row>
    <row r="12" spans="1:5" ht="11.25">
      <c r="A12" s="895">
        <v>1.4</v>
      </c>
      <c r="B12" s="895" t="s">
        <v>1044</v>
      </c>
      <c r="E12" s="895">
        <v>6</v>
      </c>
    </row>
    <row r="13" spans="1:5" ht="11.25">
      <c r="A13" s="895">
        <v>1.5</v>
      </c>
      <c r="B13" s="895" t="s">
        <v>1045</v>
      </c>
      <c r="E13" s="895">
        <v>7</v>
      </c>
    </row>
    <row r="14" spans="1:5" ht="11.25">
      <c r="A14" s="895">
        <v>1.6</v>
      </c>
      <c r="B14" s="895" t="s">
        <v>1046</v>
      </c>
      <c r="E14" s="895">
        <v>12</v>
      </c>
    </row>
    <row r="15" spans="1:5" ht="11.25">
      <c r="A15" s="897">
        <v>1.7</v>
      </c>
      <c r="B15" s="895" t="s">
        <v>1047</v>
      </c>
      <c r="E15" s="895">
        <v>17</v>
      </c>
    </row>
    <row r="16" spans="1:5" ht="11.25">
      <c r="A16" s="897">
        <v>1.8</v>
      </c>
      <c r="B16" s="895" t="s">
        <v>1048</v>
      </c>
      <c r="E16" s="895">
        <v>22</v>
      </c>
    </row>
    <row r="17" spans="1:5" ht="11.25">
      <c r="A17" s="898">
        <v>1.9</v>
      </c>
      <c r="B17" s="895" t="s">
        <v>1049</v>
      </c>
      <c r="E17" s="895">
        <v>22</v>
      </c>
    </row>
    <row r="18" spans="1:5" ht="11.25">
      <c r="A18" s="897" t="s">
        <v>1050</v>
      </c>
      <c r="B18" s="895" t="s">
        <v>1051</v>
      </c>
      <c r="E18" s="895">
        <v>23</v>
      </c>
    </row>
    <row r="19" ht="10.5" customHeight="1"/>
    <row r="20" ht="12.75">
      <c r="A20" s="896" t="s">
        <v>1052</v>
      </c>
    </row>
    <row r="21" spans="1:5" ht="11.25">
      <c r="A21" s="895">
        <v>2.1</v>
      </c>
      <c r="B21" s="895" t="s">
        <v>1053</v>
      </c>
      <c r="E21" s="895">
        <v>24</v>
      </c>
    </row>
    <row r="22" spans="1:5" ht="11.25">
      <c r="A22" s="895">
        <v>2.2</v>
      </c>
      <c r="B22" s="895" t="s">
        <v>1054</v>
      </c>
      <c r="E22" s="895">
        <v>25</v>
      </c>
    </row>
    <row r="23" ht="10.5" customHeight="1"/>
    <row r="24" ht="12.75" customHeight="1">
      <c r="A24" s="896" t="s">
        <v>1055</v>
      </c>
    </row>
    <row r="25" spans="1:5" ht="10.5" customHeight="1">
      <c r="A25" s="895">
        <v>3.1</v>
      </c>
      <c r="B25" s="895" t="s">
        <v>1056</v>
      </c>
      <c r="E25" s="895">
        <v>26</v>
      </c>
    </row>
    <row r="26" ht="10.5" customHeight="1"/>
    <row r="27" ht="12.75">
      <c r="A27" s="896" t="s">
        <v>596</v>
      </c>
    </row>
    <row r="28" spans="1:5" ht="11.25">
      <c r="A28" s="895">
        <v>4.1</v>
      </c>
      <c r="B28" s="895" t="s">
        <v>1057</v>
      </c>
      <c r="E28" s="895">
        <v>27</v>
      </c>
    </row>
    <row r="29" spans="1:5" ht="11.25">
      <c r="A29" s="897" t="s">
        <v>1058</v>
      </c>
      <c r="B29" s="895" t="s">
        <v>1059</v>
      </c>
      <c r="E29" s="895">
        <v>28</v>
      </c>
    </row>
    <row r="30" spans="1:5" ht="11.25">
      <c r="A30" s="897" t="s">
        <v>1060</v>
      </c>
      <c r="B30" s="895" t="s">
        <v>1061</v>
      </c>
      <c r="E30" s="895">
        <v>29</v>
      </c>
    </row>
    <row r="31" spans="1:5" ht="11.25">
      <c r="A31" s="897" t="s">
        <v>1062</v>
      </c>
      <c r="B31" s="895" t="s">
        <v>1063</v>
      </c>
      <c r="E31" s="895">
        <v>31</v>
      </c>
    </row>
    <row r="32" ht="10.5" customHeight="1"/>
    <row r="33" ht="12.75">
      <c r="A33" s="896" t="s">
        <v>1064</v>
      </c>
    </row>
    <row r="34" spans="1:5" ht="11.25">
      <c r="A34" s="895">
        <v>5.1</v>
      </c>
      <c r="B34" s="895" t="s">
        <v>1065</v>
      </c>
      <c r="E34" s="895">
        <v>32</v>
      </c>
    </row>
    <row r="35" spans="1:5" ht="11.25">
      <c r="A35" s="895">
        <v>5.2</v>
      </c>
      <c r="B35" s="895" t="s">
        <v>1066</v>
      </c>
      <c r="E35" s="895">
        <v>33</v>
      </c>
    </row>
    <row r="36" spans="1:5" ht="11.25">
      <c r="A36" s="897" t="s">
        <v>1067</v>
      </c>
      <c r="B36" s="895" t="s">
        <v>1068</v>
      </c>
      <c r="E36" s="895">
        <v>35</v>
      </c>
    </row>
    <row r="37" spans="1:5" ht="11.25">
      <c r="A37" s="897" t="s">
        <v>1069</v>
      </c>
      <c r="B37" s="895" t="s">
        <v>1070</v>
      </c>
      <c r="E37" s="895">
        <v>35</v>
      </c>
    </row>
    <row r="38" spans="1:5" ht="11.25">
      <c r="A38" s="897" t="s">
        <v>1071</v>
      </c>
      <c r="B38" s="895" t="s">
        <v>1072</v>
      </c>
      <c r="E38" s="895">
        <v>36</v>
      </c>
    </row>
    <row r="39" spans="1:5" ht="11.25">
      <c r="A39" s="897" t="s">
        <v>1073</v>
      </c>
      <c r="B39" s="895" t="s">
        <v>1074</v>
      </c>
      <c r="E39" s="895">
        <v>41</v>
      </c>
    </row>
    <row r="40" ht="10.5" customHeight="1"/>
    <row r="41" ht="12.75">
      <c r="A41" s="896" t="s">
        <v>1075</v>
      </c>
    </row>
    <row r="42" spans="1:5" ht="11.25">
      <c r="A42" s="895">
        <v>6.1</v>
      </c>
      <c r="B42" s="895" t="s">
        <v>1076</v>
      </c>
      <c r="E42" s="895">
        <v>43</v>
      </c>
    </row>
    <row r="43" spans="1:5" ht="11.25">
      <c r="A43" s="895">
        <v>6.2</v>
      </c>
      <c r="B43" s="895" t="s">
        <v>1077</v>
      </c>
      <c r="E43" s="895">
        <v>44</v>
      </c>
    </row>
    <row r="44" spans="1:5" ht="11.25">
      <c r="A44" s="895">
        <v>6.3</v>
      </c>
      <c r="B44" s="895" t="s">
        <v>1078</v>
      </c>
      <c r="E44" s="895">
        <v>49</v>
      </c>
    </row>
    <row r="45" spans="1:5" ht="11.25">
      <c r="A45" s="895">
        <v>6.4</v>
      </c>
      <c r="B45" s="895" t="s">
        <v>1079</v>
      </c>
      <c r="E45" s="895">
        <v>54</v>
      </c>
    </row>
    <row r="46" ht="10.5" customHeight="1"/>
    <row r="47" spans="1:5" ht="12.75">
      <c r="A47" s="896" t="s">
        <v>525</v>
      </c>
      <c r="E47" s="895">
        <v>59</v>
      </c>
    </row>
  </sheetData>
  <sheetProtection/>
  <printOptions horizontalCentered="1"/>
  <pageMargins left="0.5" right="0.5" top="0.5" bottom="0.75" header="0.5" footer="0.5"/>
  <pageSetup horizontalDpi="600" verticalDpi="600" orientation="landscape" r:id="rId1"/>
  <ignoredErrors>
    <ignoredError sqref="A18 A29:A39" numberStoredAsText="1"/>
  </ignoredErrors>
</worksheet>
</file>

<file path=xl/worksheets/sheet20.xml><?xml version="1.0" encoding="utf-8"?>
<worksheet xmlns="http://schemas.openxmlformats.org/spreadsheetml/2006/main" xmlns:r="http://schemas.openxmlformats.org/officeDocument/2006/relationships">
  <dimension ref="A1:P29"/>
  <sheetViews>
    <sheetView zoomScale="75" zoomScaleNormal="75" zoomScalePageLayoutView="0" workbookViewId="0" topLeftCell="A1">
      <selection activeCell="A1" sqref="A1"/>
    </sheetView>
  </sheetViews>
  <sheetFormatPr defaultColWidth="9.140625" defaultRowHeight="12.75"/>
  <cols>
    <col min="1" max="1" width="25.7109375" style="0" bestFit="1" customWidth="1"/>
    <col min="2" max="4" width="11.140625" style="0" bestFit="1" customWidth="1"/>
    <col min="5" max="5" width="11.140625" style="0" customWidth="1"/>
    <col min="6" max="6" width="10.8515625" style="0" bestFit="1" customWidth="1"/>
  </cols>
  <sheetData>
    <row r="1" spans="1:6" ht="17.25">
      <c r="A1" s="515" t="s">
        <v>279</v>
      </c>
      <c r="B1" s="516"/>
      <c r="C1" s="516"/>
      <c r="D1" s="516"/>
      <c r="E1" s="516"/>
      <c r="F1" s="516"/>
    </row>
    <row r="2" spans="1:6" ht="12.75">
      <c r="A2" s="517" t="s">
        <v>186</v>
      </c>
      <c r="B2" s="516"/>
      <c r="C2" s="516"/>
      <c r="D2" s="516"/>
      <c r="E2" s="516"/>
      <c r="F2" s="516"/>
    </row>
    <row r="3" ht="13.5" thickBot="1"/>
    <row r="4" spans="1:6" ht="12.75">
      <c r="A4" s="518" t="s">
        <v>187</v>
      </c>
      <c r="B4" s="519" t="s">
        <v>188</v>
      </c>
      <c r="C4" s="519" t="s">
        <v>189</v>
      </c>
      <c r="D4" s="519" t="s">
        <v>190</v>
      </c>
      <c r="E4" s="519" t="s">
        <v>599</v>
      </c>
      <c r="F4" s="519"/>
    </row>
    <row r="5" spans="1:5" ht="12.75">
      <c r="A5" s="520"/>
      <c r="B5" s="459"/>
      <c r="C5" s="459"/>
      <c r="D5" s="521"/>
      <c r="E5" s="521"/>
    </row>
    <row r="6" spans="1:10" ht="12.75">
      <c r="A6" s="520" t="s">
        <v>191</v>
      </c>
      <c r="B6" s="522">
        <v>3216757.43</v>
      </c>
      <c r="C6" s="522">
        <v>3771350.49</v>
      </c>
      <c r="D6" s="522">
        <v>3738090.26</v>
      </c>
      <c r="E6" s="522">
        <v>3310687.66</v>
      </c>
      <c r="F6" s="522">
        <v>3116089.15</v>
      </c>
      <c r="G6" s="48"/>
      <c r="H6" s="48"/>
      <c r="I6" s="48"/>
      <c r="J6" s="48"/>
    </row>
    <row r="7" spans="1:10" ht="12.75">
      <c r="A7" s="520" t="s">
        <v>192</v>
      </c>
      <c r="B7" s="523">
        <v>20379418</v>
      </c>
      <c r="C7" s="523">
        <v>22277757.3</v>
      </c>
      <c r="D7" s="523">
        <v>24853138.28</v>
      </c>
      <c r="E7" s="522">
        <v>21161192.67</v>
      </c>
      <c r="F7" s="522">
        <v>20238696.34</v>
      </c>
      <c r="G7" s="48"/>
      <c r="H7" s="48"/>
      <c r="I7" s="48"/>
      <c r="J7" s="48"/>
    </row>
    <row r="8" spans="1:10" ht="12.75">
      <c r="A8" s="520" t="s">
        <v>193</v>
      </c>
      <c r="B8" s="523">
        <v>8489310.52</v>
      </c>
      <c r="C8" s="523">
        <v>8303207.4</v>
      </c>
      <c r="D8" s="523">
        <v>9266845.85</v>
      </c>
      <c r="E8" s="522">
        <v>8185362.830000001</v>
      </c>
      <c r="F8" s="522">
        <v>7910011.140000001</v>
      </c>
      <c r="G8" s="48"/>
      <c r="H8" s="48"/>
      <c r="I8" s="48"/>
      <c r="J8" s="48"/>
    </row>
    <row r="9" spans="1:10" ht="12.75">
      <c r="A9" s="520" t="s">
        <v>194</v>
      </c>
      <c r="B9" s="523">
        <v>2178816.65</v>
      </c>
      <c r="C9" s="523">
        <v>2498120.28</v>
      </c>
      <c r="D9" s="523">
        <v>2793989.77</v>
      </c>
      <c r="E9" s="522">
        <v>2361610.98</v>
      </c>
      <c r="F9" s="522">
        <v>2638904.17</v>
      </c>
      <c r="G9" s="48"/>
      <c r="H9" s="48"/>
      <c r="I9" s="48"/>
      <c r="J9" s="48"/>
    </row>
    <row r="10" spans="1:10" ht="12.75">
      <c r="A10" s="520" t="s">
        <v>195</v>
      </c>
      <c r="B10" s="523">
        <v>1513849.85</v>
      </c>
      <c r="C10" s="523">
        <v>1430842.43</v>
      </c>
      <c r="D10" s="523">
        <v>1307129.79</v>
      </c>
      <c r="E10" s="522">
        <v>1108262.87</v>
      </c>
      <c r="F10" s="522">
        <v>1656956.7</v>
      </c>
      <c r="G10" s="48"/>
      <c r="H10" s="48"/>
      <c r="I10" s="48"/>
      <c r="J10" s="48"/>
    </row>
    <row r="11" spans="1:10" ht="12.75">
      <c r="A11" s="520" t="s">
        <v>196</v>
      </c>
      <c r="B11" s="523">
        <v>458110.81</v>
      </c>
      <c r="C11" s="523">
        <v>403623.78</v>
      </c>
      <c r="D11" s="523">
        <v>433480.27</v>
      </c>
      <c r="E11" s="522">
        <v>330402.42</v>
      </c>
      <c r="F11" s="522">
        <v>558849.47</v>
      </c>
      <c r="G11" s="48"/>
      <c r="H11" s="48"/>
      <c r="I11" s="48"/>
      <c r="J11" s="48"/>
    </row>
    <row r="12" spans="1:6" ht="12.75">
      <c r="A12" s="524" t="s">
        <v>197</v>
      </c>
      <c r="B12" s="525"/>
      <c r="C12" s="525"/>
      <c r="D12" s="525"/>
      <c r="E12" s="525"/>
      <c r="F12" s="525"/>
    </row>
    <row r="13" spans="1:10" ht="12.75">
      <c r="A13" s="526" t="s">
        <v>198</v>
      </c>
      <c r="B13" s="527">
        <v>36236263.260000005</v>
      </c>
      <c r="C13" s="527">
        <v>38684901.68</v>
      </c>
      <c r="D13" s="527">
        <v>42392674.220000006</v>
      </c>
      <c r="E13" s="527">
        <v>36457519.43</v>
      </c>
      <c r="F13" s="527">
        <v>36119506.970000006</v>
      </c>
      <c r="G13" s="48"/>
      <c r="H13" s="48"/>
      <c r="I13" s="48"/>
      <c r="J13" s="48"/>
    </row>
    <row r="14" spans="1:10" ht="12.75">
      <c r="A14" s="520"/>
      <c r="B14" s="459"/>
      <c r="C14" s="459"/>
      <c r="D14" s="521"/>
      <c r="E14" s="521"/>
      <c r="F14" s="521"/>
      <c r="G14" s="48"/>
      <c r="H14" s="48"/>
      <c r="I14" s="48"/>
      <c r="J14" s="48"/>
    </row>
    <row r="15" spans="1:10" ht="12.75">
      <c r="A15" s="520" t="s">
        <v>199</v>
      </c>
      <c r="B15" s="528">
        <v>10676990.85</v>
      </c>
      <c r="C15" s="528">
        <v>11926870.28</v>
      </c>
      <c r="D15" s="522">
        <v>13293562.459999999</v>
      </c>
      <c r="E15" s="522">
        <v>11784557.79</v>
      </c>
      <c r="F15" s="522">
        <v>11543386.120000001</v>
      </c>
      <c r="G15" s="48"/>
      <c r="H15" s="48"/>
      <c r="I15" s="48"/>
      <c r="J15" s="48"/>
    </row>
    <row r="16" spans="1:10" ht="12.75">
      <c r="A16" s="520" t="s">
        <v>200</v>
      </c>
      <c r="B16" s="529">
        <v>3739650.94</v>
      </c>
      <c r="C16" s="529">
        <v>3957734.13</v>
      </c>
      <c r="D16" s="523">
        <v>4502860.76</v>
      </c>
      <c r="E16" s="522">
        <v>3768232.82</v>
      </c>
      <c r="F16" s="522">
        <v>3926165.6</v>
      </c>
      <c r="G16" s="48"/>
      <c r="H16" s="48"/>
      <c r="I16" s="48"/>
      <c r="J16" s="48"/>
    </row>
    <row r="17" spans="1:10" ht="12.75">
      <c r="A17" s="520" t="s">
        <v>201</v>
      </c>
      <c r="B17" s="529">
        <v>1430822.46</v>
      </c>
      <c r="C17" s="529">
        <v>1586685.47</v>
      </c>
      <c r="D17" s="523">
        <v>1610257.95</v>
      </c>
      <c r="E17" s="522">
        <v>1379537.37</v>
      </c>
      <c r="F17" s="522">
        <v>1322784.47</v>
      </c>
      <c r="G17" s="48"/>
      <c r="H17" s="48"/>
      <c r="I17" s="48"/>
      <c r="J17" s="48"/>
    </row>
    <row r="18" spans="1:10" ht="12.75">
      <c r="A18" s="520" t="s">
        <v>202</v>
      </c>
      <c r="B18" s="529">
        <v>1266246.06</v>
      </c>
      <c r="C18" s="529">
        <v>1646455.32</v>
      </c>
      <c r="D18" s="523">
        <v>1712072.25</v>
      </c>
      <c r="E18" s="522">
        <v>1413530.39</v>
      </c>
      <c r="F18" s="522">
        <v>1727327.25</v>
      </c>
      <c r="G18" s="48"/>
      <c r="H18" s="48"/>
      <c r="I18" s="48"/>
      <c r="J18" s="48"/>
    </row>
    <row r="19" spans="1:10" ht="12.75">
      <c r="A19" s="520" t="s">
        <v>203</v>
      </c>
      <c r="B19" s="529">
        <v>850336.54</v>
      </c>
      <c r="C19" s="529">
        <v>860730.3</v>
      </c>
      <c r="D19" s="529">
        <v>949671.72</v>
      </c>
      <c r="E19" s="522">
        <v>948388.28</v>
      </c>
      <c r="F19" s="522">
        <v>703088.1</v>
      </c>
      <c r="G19" s="48"/>
      <c r="H19" s="48"/>
      <c r="I19" s="48"/>
      <c r="J19" s="48"/>
    </row>
    <row r="20" spans="1:10" ht="12.75">
      <c r="A20" s="520" t="s">
        <v>204</v>
      </c>
      <c r="B20" s="530" t="s">
        <v>205</v>
      </c>
      <c r="C20" s="530" t="s">
        <v>205</v>
      </c>
      <c r="D20" s="530" t="s">
        <v>205</v>
      </c>
      <c r="E20" s="530" t="s">
        <v>205</v>
      </c>
      <c r="F20" s="522">
        <v>928906.24</v>
      </c>
      <c r="G20" s="48"/>
      <c r="H20" s="48"/>
      <c r="I20" s="48"/>
      <c r="J20" s="48"/>
    </row>
    <row r="21" spans="1:10" ht="12.75">
      <c r="A21" s="524" t="s">
        <v>206</v>
      </c>
      <c r="B21" s="531"/>
      <c r="C21" s="531"/>
      <c r="D21" s="531"/>
      <c r="E21" s="531"/>
      <c r="F21" s="531"/>
      <c r="G21" s="48"/>
      <c r="H21" s="48"/>
      <c r="I21" s="48"/>
      <c r="J21" s="48"/>
    </row>
    <row r="22" spans="1:10" ht="12.75">
      <c r="A22" s="526" t="s">
        <v>198</v>
      </c>
      <c r="B22" s="527">
        <v>17964046.849999998</v>
      </c>
      <c r="C22" s="527">
        <v>19978475.5</v>
      </c>
      <c r="D22" s="527">
        <v>22068425.139999997</v>
      </c>
      <c r="E22" s="527">
        <v>19294246.650000002</v>
      </c>
      <c r="F22" s="527">
        <v>20151657.78</v>
      </c>
      <c r="G22" s="48"/>
      <c r="H22" s="48"/>
      <c r="I22" s="48"/>
      <c r="J22" s="48"/>
    </row>
    <row r="23" spans="1:6" ht="12.75">
      <c r="A23" s="532"/>
      <c r="B23" s="533"/>
      <c r="C23" s="533"/>
      <c r="D23" s="521"/>
      <c r="E23" s="521"/>
      <c r="F23" s="521"/>
    </row>
    <row r="24" spans="1:16" ht="12.75">
      <c r="A24" s="534" t="s">
        <v>928</v>
      </c>
      <c r="B24" s="533"/>
      <c r="C24" s="533">
        <v>58663377.18</v>
      </c>
      <c r="D24" s="533">
        <v>64461099.36</v>
      </c>
      <c r="E24" s="533">
        <v>55751766.08</v>
      </c>
      <c r="F24" s="533">
        <v>56271164.75000001</v>
      </c>
      <c r="H24" s="535"/>
      <c r="I24" s="536"/>
      <c r="J24" s="537"/>
      <c r="L24" s="48"/>
      <c r="M24" s="48"/>
      <c r="N24" s="48"/>
      <c r="O24" s="48"/>
      <c r="P24" s="48"/>
    </row>
    <row r="25" spans="1:11" ht="12.75">
      <c r="A25" s="521"/>
      <c r="B25" s="521"/>
      <c r="C25" s="521"/>
      <c r="D25" s="521"/>
      <c r="E25" s="521"/>
      <c r="F25" s="521"/>
      <c r="I25" s="538">
        <v>2006</v>
      </c>
      <c r="J25" s="539">
        <v>36.23626326000001</v>
      </c>
      <c r="K25" s="540">
        <v>17.96404685</v>
      </c>
    </row>
    <row r="26" spans="1:11" ht="12.75" customHeight="1">
      <c r="A26" s="960" t="s">
        <v>207</v>
      </c>
      <c r="B26" s="960"/>
      <c r="C26" s="960"/>
      <c r="D26" s="960"/>
      <c r="E26" s="960"/>
      <c r="F26" s="960"/>
      <c r="I26" s="538">
        <v>2007</v>
      </c>
      <c r="J26" s="539">
        <v>38.68490168</v>
      </c>
      <c r="K26" s="540">
        <v>19.9784755</v>
      </c>
    </row>
    <row r="27" spans="1:11" ht="12.75">
      <c r="A27" s="960"/>
      <c r="B27" s="960"/>
      <c r="C27" s="960"/>
      <c r="D27" s="960"/>
      <c r="E27" s="960"/>
      <c r="F27" s="960"/>
      <c r="I27" s="538">
        <v>2008</v>
      </c>
      <c r="J27" s="539">
        <v>42.39267422</v>
      </c>
      <c r="K27" s="540">
        <v>22.068425139999995</v>
      </c>
    </row>
    <row r="28" spans="1:11" ht="12.75">
      <c r="A28" s="960"/>
      <c r="B28" s="960"/>
      <c r="C28" s="960"/>
      <c r="D28" s="960"/>
      <c r="E28" s="960"/>
      <c r="F28" s="960"/>
      <c r="I28" s="538">
        <v>2009</v>
      </c>
      <c r="J28" s="539">
        <v>36.45751943</v>
      </c>
      <c r="K28" s="540">
        <v>19.29424665</v>
      </c>
    </row>
    <row r="29" spans="1:11" ht="12.75">
      <c r="A29" s="960"/>
      <c r="B29" s="960"/>
      <c r="C29" s="960"/>
      <c r="D29" s="960"/>
      <c r="E29" s="960"/>
      <c r="F29" s="960"/>
      <c r="I29" s="538">
        <v>2010</v>
      </c>
      <c r="J29" s="539">
        <v>36.11950697</v>
      </c>
      <c r="K29" s="539">
        <v>20.15165778</v>
      </c>
    </row>
    <row r="53" ht="10.5" customHeight="1"/>
  </sheetData>
  <sheetProtection/>
  <mergeCells count="1">
    <mergeCell ref="A26:F29"/>
  </mergeCells>
  <printOptions horizontalCentered="1"/>
  <pageMargins left="0.75" right="0.75" top="0.5" bottom="0.75" header="0.5" footer="0.5"/>
  <pageSetup horizontalDpi="600" verticalDpi="600" orientation="landscape" scale="76" r:id="rId2"/>
  <drawing r:id="rId1"/>
</worksheet>
</file>

<file path=xl/worksheets/sheet21.xml><?xml version="1.0" encoding="utf-8"?>
<worksheet xmlns="http://schemas.openxmlformats.org/spreadsheetml/2006/main" xmlns:r="http://schemas.openxmlformats.org/officeDocument/2006/relationships">
  <dimension ref="A1:G25"/>
  <sheetViews>
    <sheetView zoomScale="75" zoomScaleNormal="75" zoomScalePageLayoutView="0" workbookViewId="0" topLeftCell="A1">
      <selection activeCell="A1" sqref="A1"/>
    </sheetView>
  </sheetViews>
  <sheetFormatPr defaultColWidth="9.140625" defaultRowHeight="12.75"/>
  <cols>
    <col min="1" max="1" width="12.8515625" style="0" customWidth="1"/>
    <col min="2" max="7" width="15.00390625" style="0" customWidth="1"/>
  </cols>
  <sheetData>
    <row r="1" spans="1:7" ht="17.25">
      <c r="A1" s="541" t="s">
        <v>444</v>
      </c>
      <c r="B1" s="50"/>
      <c r="C1" s="50"/>
      <c r="D1" s="50"/>
      <c r="E1" s="52"/>
      <c r="F1" s="542"/>
      <c r="G1" s="50"/>
    </row>
    <row r="2" spans="1:7" ht="15">
      <c r="A2" s="543" t="s">
        <v>209</v>
      </c>
      <c r="B2" s="50"/>
      <c r="C2" s="50"/>
      <c r="D2" s="50"/>
      <c r="E2" s="52"/>
      <c r="F2" s="544"/>
      <c r="G2" s="50"/>
    </row>
    <row r="3" spans="1:7" ht="12.75">
      <c r="A3" s="85"/>
      <c r="B3" s="50"/>
      <c r="C3" s="50"/>
      <c r="D3" s="50"/>
      <c r="E3" s="52"/>
      <c r="F3" s="85"/>
      <c r="G3" s="50"/>
    </row>
    <row r="4" spans="1:7" ht="13.5" thickBot="1">
      <c r="A4" s="85"/>
      <c r="B4" s="50"/>
      <c r="C4" s="50"/>
      <c r="D4" s="50"/>
      <c r="E4" s="52"/>
      <c r="F4" s="545"/>
      <c r="G4" s="50"/>
    </row>
    <row r="5" spans="1:7" ht="13.5" thickTop="1">
      <c r="A5" s="546"/>
      <c r="B5" s="547" t="s">
        <v>210</v>
      </c>
      <c r="C5" s="547" t="s">
        <v>211</v>
      </c>
      <c r="D5" s="547" t="s">
        <v>212</v>
      </c>
      <c r="E5" s="548" t="s">
        <v>213</v>
      </c>
      <c r="F5" s="547" t="s">
        <v>214</v>
      </c>
      <c r="G5" s="549" t="s">
        <v>215</v>
      </c>
    </row>
    <row r="6" spans="1:7" ht="12.75">
      <c r="A6" s="550" t="s">
        <v>1005</v>
      </c>
      <c r="B6" s="551" t="s">
        <v>216</v>
      </c>
      <c r="C6" s="551" t="s">
        <v>217</v>
      </c>
      <c r="D6" s="552" t="s">
        <v>218</v>
      </c>
      <c r="E6" s="553" t="s">
        <v>643</v>
      </c>
      <c r="F6" s="554" t="s">
        <v>643</v>
      </c>
      <c r="G6" s="552" t="s">
        <v>219</v>
      </c>
    </row>
    <row r="7" spans="1:7" ht="12.75">
      <c r="A7" s="555">
        <v>2000</v>
      </c>
      <c r="B7" s="556">
        <v>141332000</v>
      </c>
      <c r="C7" s="557">
        <v>4957000</v>
      </c>
      <c r="D7" s="557">
        <v>15208000</v>
      </c>
      <c r="E7" s="556">
        <v>150121000</v>
      </c>
      <c r="F7" s="556">
        <v>5409000</v>
      </c>
      <c r="G7" s="557">
        <v>6347000</v>
      </c>
    </row>
    <row r="8" spans="1:7" ht="12.75">
      <c r="A8" s="555">
        <v>2001</v>
      </c>
      <c r="B8" s="558">
        <v>162621000</v>
      </c>
      <c r="C8" s="85">
        <v>5089000</v>
      </c>
      <c r="D8" s="85">
        <v>15074000</v>
      </c>
      <c r="E8" s="558">
        <v>126839000</v>
      </c>
      <c r="F8" s="558">
        <v>5847000</v>
      </c>
      <c r="G8" s="85">
        <v>5633000</v>
      </c>
    </row>
    <row r="9" spans="1:7" ht="12.75">
      <c r="A9" s="555">
        <v>2002</v>
      </c>
      <c r="B9" s="558">
        <v>208890000</v>
      </c>
      <c r="C9" s="85">
        <v>5015000</v>
      </c>
      <c r="D9" s="85">
        <v>15023000</v>
      </c>
      <c r="E9" s="558">
        <v>133661000</v>
      </c>
      <c r="F9" s="558">
        <v>5348000</v>
      </c>
      <c r="G9" s="85">
        <v>5418000</v>
      </c>
    </row>
    <row r="10" spans="1:7" ht="12.75">
      <c r="A10" s="555">
        <v>2003</v>
      </c>
      <c r="B10" s="558">
        <v>278119000</v>
      </c>
      <c r="C10" s="85">
        <v>4942000</v>
      </c>
      <c r="D10" s="85">
        <v>15314000</v>
      </c>
      <c r="E10" s="558">
        <v>143325000</v>
      </c>
      <c r="F10" s="558">
        <v>5757000</v>
      </c>
      <c r="G10" s="85">
        <v>5115000</v>
      </c>
    </row>
    <row r="11" spans="1:7" ht="12.75">
      <c r="A11" s="555">
        <v>2004</v>
      </c>
      <c r="B11" s="558">
        <v>331364000</v>
      </c>
      <c r="C11" s="85">
        <v>5315000</v>
      </c>
      <c r="D11" s="85">
        <v>16118000</v>
      </c>
      <c r="E11" s="558">
        <v>149648000</v>
      </c>
      <c r="F11" s="558">
        <v>6540000</v>
      </c>
      <c r="G11" s="85">
        <v>5216000</v>
      </c>
    </row>
    <row r="12" spans="1:7" ht="12.75">
      <c r="A12" s="555">
        <v>2005</v>
      </c>
      <c r="B12" s="558">
        <v>572252000</v>
      </c>
      <c r="C12" s="85">
        <v>5481000</v>
      </c>
      <c r="D12" s="85">
        <v>6329000</v>
      </c>
      <c r="E12" s="558">
        <v>149962000</v>
      </c>
      <c r="F12" s="558">
        <v>7101000</v>
      </c>
      <c r="G12" s="85">
        <v>5208000</v>
      </c>
    </row>
    <row r="13" spans="1:7" ht="12.75">
      <c r="A13" s="555">
        <v>2006</v>
      </c>
      <c r="B13" s="559">
        <v>669810000</v>
      </c>
      <c r="C13" s="545">
        <v>5851000</v>
      </c>
      <c r="D13" s="545">
        <v>0</v>
      </c>
      <c r="E13" s="545">
        <v>160407000</v>
      </c>
      <c r="F13" s="559">
        <v>7693000</v>
      </c>
      <c r="G13" s="545">
        <v>4967000</v>
      </c>
    </row>
    <row r="14" spans="1:7" ht="12.75">
      <c r="A14" s="560">
        <v>2007</v>
      </c>
      <c r="B14" s="559">
        <v>561046000</v>
      </c>
      <c r="C14" s="545">
        <v>6181000</v>
      </c>
      <c r="D14" s="545">
        <v>0</v>
      </c>
      <c r="E14" s="545">
        <v>152864000</v>
      </c>
      <c r="F14" s="559">
        <v>7084000</v>
      </c>
      <c r="G14" s="545">
        <v>5284000</v>
      </c>
    </row>
    <row r="15" spans="1:7" ht="12.75">
      <c r="A15" s="560">
        <v>2008</v>
      </c>
      <c r="B15" s="559">
        <v>438009000</v>
      </c>
      <c r="C15" s="545">
        <v>6187000</v>
      </c>
      <c r="D15" s="545">
        <v>0</v>
      </c>
      <c r="E15" s="545">
        <v>153378000</v>
      </c>
      <c r="F15" s="559">
        <v>5872000</v>
      </c>
      <c r="G15" s="545">
        <v>5646000</v>
      </c>
    </row>
    <row r="16" spans="1:7" ht="12.75">
      <c r="A16" s="560">
        <v>2009</v>
      </c>
      <c r="B16" s="559">
        <v>298398000</v>
      </c>
      <c r="C16" s="545">
        <v>5862000</v>
      </c>
      <c r="D16" s="545">
        <v>0</v>
      </c>
      <c r="E16" s="545">
        <v>6006000</v>
      </c>
      <c r="F16" s="559">
        <v>4612000</v>
      </c>
      <c r="G16" s="545">
        <v>6151000</v>
      </c>
    </row>
    <row r="17" spans="1:7" ht="12.75">
      <c r="A17" s="560">
        <v>2010</v>
      </c>
      <c r="B17" s="559">
        <v>275338000</v>
      </c>
      <c r="C17" s="559">
        <v>5635000</v>
      </c>
      <c r="D17" s="545">
        <v>0</v>
      </c>
      <c r="E17" s="545">
        <v>5671000</v>
      </c>
      <c r="F17" s="559">
        <v>3618000</v>
      </c>
      <c r="G17" s="545">
        <v>6223000</v>
      </c>
    </row>
    <row r="18" spans="1:7" ht="12.75">
      <c r="A18" s="561"/>
      <c r="B18" s="562"/>
      <c r="C18" s="562"/>
      <c r="D18" s="545"/>
      <c r="E18" s="563"/>
      <c r="F18" s="52"/>
      <c r="G18" s="564"/>
    </row>
    <row r="19" spans="1:7" ht="12.75">
      <c r="A19" s="565" t="s">
        <v>595</v>
      </c>
      <c r="B19" s="38"/>
      <c r="C19" s="38"/>
      <c r="D19" s="38"/>
      <c r="E19" s="38"/>
      <c r="F19" s="566"/>
      <c r="G19" s="38"/>
    </row>
    <row r="20" spans="1:7" ht="84.75" customHeight="1">
      <c r="A20" s="962" t="s">
        <v>1081</v>
      </c>
      <c r="B20" s="962"/>
      <c r="C20" s="962"/>
      <c r="D20" s="962"/>
      <c r="E20" s="962"/>
      <c r="F20" s="962"/>
      <c r="G20" s="962"/>
    </row>
    <row r="21" spans="1:7" ht="42" customHeight="1">
      <c r="A21" s="963" t="s">
        <v>222</v>
      </c>
      <c r="B21" s="963"/>
      <c r="C21" s="963"/>
      <c r="D21" s="963"/>
      <c r="E21" s="963"/>
      <c r="F21" s="963"/>
      <c r="G21" s="963"/>
    </row>
    <row r="22" spans="1:7" ht="54.75" customHeight="1">
      <c r="A22" s="961" t="s">
        <v>223</v>
      </c>
      <c r="B22" s="961"/>
      <c r="C22" s="961"/>
      <c r="D22" s="961"/>
      <c r="E22" s="961"/>
      <c r="F22" s="961"/>
      <c r="G22" s="961"/>
    </row>
    <row r="23" spans="1:7" ht="76.5" customHeight="1">
      <c r="A23" s="961" t="s">
        <v>507</v>
      </c>
      <c r="B23" s="961"/>
      <c r="C23" s="961"/>
      <c r="D23" s="961"/>
      <c r="E23" s="961"/>
      <c r="F23" s="961"/>
      <c r="G23" s="961"/>
    </row>
    <row r="24" spans="1:7" ht="15.75" customHeight="1">
      <c r="A24" s="961" t="s">
        <v>220</v>
      </c>
      <c r="B24" s="961"/>
      <c r="C24" s="961"/>
      <c r="D24" s="961"/>
      <c r="E24" s="961"/>
      <c r="F24" s="961"/>
      <c r="G24" s="961"/>
    </row>
    <row r="25" spans="1:7" ht="28.5" customHeight="1">
      <c r="A25" s="961" t="s">
        <v>221</v>
      </c>
      <c r="B25" s="961"/>
      <c r="C25" s="961"/>
      <c r="D25" s="961"/>
      <c r="E25" s="961"/>
      <c r="F25" s="961"/>
      <c r="G25" s="961"/>
    </row>
  </sheetData>
  <sheetProtection/>
  <mergeCells count="6">
    <mergeCell ref="A24:G24"/>
    <mergeCell ref="A25:G25"/>
    <mergeCell ref="A20:G20"/>
    <mergeCell ref="A21:G21"/>
    <mergeCell ref="A22:G22"/>
    <mergeCell ref="A23:G23"/>
  </mergeCells>
  <printOptions horizontalCentered="1"/>
  <pageMargins left="0.75" right="0.75" top="0.75" bottom="1" header="0.5" footer="0.5"/>
  <pageSetup horizontalDpi="600" verticalDpi="600" orientation="landscape" scale="88" r:id="rId1"/>
</worksheet>
</file>

<file path=xl/worksheets/sheet22.xml><?xml version="1.0" encoding="utf-8"?>
<worksheet xmlns="http://schemas.openxmlformats.org/spreadsheetml/2006/main" xmlns:r="http://schemas.openxmlformats.org/officeDocument/2006/relationships">
  <dimension ref="A1:I51"/>
  <sheetViews>
    <sheetView zoomScale="75" zoomScaleNormal="75" zoomScalePageLayoutView="0" workbookViewId="0" topLeftCell="A1">
      <selection activeCell="A1" sqref="A1"/>
    </sheetView>
  </sheetViews>
  <sheetFormatPr defaultColWidth="9.140625" defaultRowHeight="12.75"/>
  <cols>
    <col min="1" max="1" width="11.7109375" style="0" bestFit="1" customWidth="1"/>
    <col min="2" max="2" width="11.8515625" style="0" bestFit="1" customWidth="1"/>
    <col min="3" max="5" width="11.7109375" style="0" bestFit="1" customWidth="1"/>
    <col min="6" max="6" width="13.140625" style="0" customWidth="1"/>
    <col min="7" max="7" width="14.57421875" style="0" customWidth="1"/>
    <col min="8" max="8" width="11.8515625" style="0" bestFit="1" customWidth="1"/>
  </cols>
  <sheetData>
    <row r="1" spans="1:8" ht="17.25" customHeight="1">
      <c r="A1" s="567" t="s">
        <v>460</v>
      </c>
      <c r="B1" s="50"/>
      <c r="C1" s="50"/>
      <c r="D1" s="50"/>
      <c r="E1" s="50"/>
      <c r="F1" s="52"/>
      <c r="G1" s="50"/>
      <c r="H1" s="50"/>
    </row>
    <row r="2" spans="1:8" ht="15" customHeight="1">
      <c r="A2" s="34" t="s">
        <v>225</v>
      </c>
      <c r="B2" s="50"/>
      <c r="C2" s="50"/>
      <c r="D2" s="50"/>
      <c r="E2" s="50"/>
      <c r="F2" s="52"/>
      <c r="G2" s="50"/>
      <c r="H2" s="50"/>
    </row>
    <row r="3" spans="1:8" ht="15" customHeight="1" thickBot="1">
      <c r="A3" s="50"/>
      <c r="B3" s="50"/>
      <c r="C3" s="50"/>
      <c r="D3" s="50"/>
      <c r="E3" s="50"/>
      <c r="F3" s="50"/>
      <c r="G3" s="52"/>
      <c r="H3" s="52"/>
    </row>
    <row r="4" spans="1:8" ht="15" customHeight="1" thickTop="1">
      <c r="A4" s="546"/>
      <c r="B4" s="549" t="s">
        <v>226</v>
      </c>
      <c r="C4" s="547" t="s">
        <v>227</v>
      </c>
      <c r="D4" s="547" t="s">
        <v>228</v>
      </c>
      <c r="E4" s="568"/>
      <c r="F4" s="549"/>
      <c r="G4" s="549" t="s">
        <v>229</v>
      </c>
      <c r="H4" s="546"/>
    </row>
    <row r="5" spans="1:8" ht="15" customHeight="1">
      <c r="A5" s="552" t="s">
        <v>1005</v>
      </c>
      <c r="B5" s="552" t="s">
        <v>230</v>
      </c>
      <c r="C5" s="552" t="s">
        <v>231</v>
      </c>
      <c r="D5" s="552" t="s">
        <v>218</v>
      </c>
      <c r="E5" s="552" t="s">
        <v>232</v>
      </c>
      <c r="F5" s="552" t="s">
        <v>643</v>
      </c>
      <c r="G5" s="552" t="s">
        <v>233</v>
      </c>
      <c r="H5" s="552" t="s">
        <v>234</v>
      </c>
    </row>
    <row r="6" spans="1:8" ht="15" customHeight="1">
      <c r="A6" s="555">
        <v>2000</v>
      </c>
      <c r="B6" s="557">
        <v>2640000</v>
      </c>
      <c r="C6" s="557">
        <v>160000</v>
      </c>
      <c r="D6" s="557">
        <v>317000</v>
      </c>
      <c r="E6" s="557">
        <v>279000</v>
      </c>
      <c r="F6" s="569" t="s">
        <v>17</v>
      </c>
      <c r="G6" s="569" t="s">
        <v>17</v>
      </c>
      <c r="H6" s="556">
        <v>4083000</v>
      </c>
    </row>
    <row r="7" spans="1:8" ht="15" customHeight="1">
      <c r="A7" s="555">
        <v>2001</v>
      </c>
      <c r="B7" s="85">
        <v>2645000</v>
      </c>
      <c r="C7" s="85">
        <v>148000</v>
      </c>
      <c r="D7" s="85">
        <v>300000</v>
      </c>
      <c r="E7" s="85">
        <v>324000</v>
      </c>
      <c r="F7" s="569" t="s">
        <v>17</v>
      </c>
      <c r="G7" s="569" t="s">
        <v>17</v>
      </c>
      <c r="H7" s="558">
        <v>3401000</v>
      </c>
    </row>
    <row r="8" spans="1:8" ht="15" customHeight="1">
      <c r="A8" s="555">
        <v>2002</v>
      </c>
      <c r="B8" s="85">
        <v>2561000</v>
      </c>
      <c r="C8" s="85">
        <v>149000</v>
      </c>
      <c r="D8" s="85">
        <v>317000</v>
      </c>
      <c r="E8" s="85">
        <v>346000</v>
      </c>
      <c r="F8" s="569" t="s">
        <v>17</v>
      </c>
      <c r="G8" s="569" t="s">
        <v>17</v>
      </c>
      <c r="H8" s="558">
        <v>6832000</v>
      </c>
    </row>
    <row r="9" spans="1:8" ht="15" customHeight="1">
      <c r="A9" s="555">
        <v>2003</v>
      </c>
      <c r="B9" s="85">
        <v>2560000</v>
      </c>
      <c r="C9" s="85">
        <v>149000</v>
      </c>
      <c r="D9" s="85">
        <v>153000</v>
      </c>
      <c r="E9" s="85">
        <v>309000</v>
      </c>
      <c r="F9" s="569" t="s">
        <v>17</v>
      </c>
      <c r="G9" s="569" t="s">
        <v>17</v>
      </c>
      <c r="H9" s="558">
        <v>4683000</v>
      </c>
    </row>
    <row r="10" spans="1:8" ht="15" customHeight="1">
      <c r="A10" s="555">
        <v>2004</v>
      </c>
      <c r="B10" s="85">
        <v>4454000</v>
      </c>
      <c r="C10" s="85">
        <v>161000</v>
      </c>
      <c r="D10" s="85">
        <v>92000</v>
      </c>
      <c r="E10" s="85">
        <v>515000</v>
      </c>
      <c r="F10" s="569" t="s">
        <v>17</v>
      </c>
      <c r="G10" s="569" t="s">
        <v>17</v>
      </c>
      <c r="H10" s="558">
        <v>5979000</v>
      </c>
    </row>
    <row r="11" spans="1:8" ht="15" customHeight="1">
      <c r="A11" s="555">
        <v>2005</v>
      </c>
      <c r="B11" s="85">
        <v>5224000</v>
      </c>
      <c r="C11" s="85">
        <v>182000</v>
      </c>
      <c r="D11" s="85">
        <v>169000</v>
      </c>
      <c r="E11" s="85">
        <v>240000</v>
      </c>
      <c r="F11" s="85">
        <v>103164000</v>
      </c>
      <c r="G11" s="85">
        <v>3627000</v>
      </c>
      <c r="H11" s="558">
        <v>6944000</v>
      </c>
    </row>
    <row r="12" spans="1:8" ht="15" customHeight="1">
      <c r="A12" s="560">
        <v>2006</v>
      </c>
      <c r="B12" s="545">
        <v>5042000</v>
      </c>
      <c r="C12" s="545">
        <v>149000</v>
      </c>
      <c r="D12" s="545">
        <v>129000</v>
      </c>
      <c r="E12" s="545">
        <v>212000</v>
      </c>
      <c r="F12" s="545">
        <v>172109000</v>
      </c>
      <c r="G12" s="545">
        <v>14975000</v>
      </c>
      <c r="H12" s="559">
        <v>6540000</v>
      </c>
    </row>
    <row r="13" spans="1:9" ht="15" customHeight="1">
      <c r="A13" s="560">
        <v>2007</v>
      </c>
      <c r="B13" s="545">
        <v>5109000</v>
      </c>
      <c r="C13" s="545">
        <v>183000</v>
      </c>
      <c r="D13" s="545">
        <v>59000</v>
      </c>
      <c r="E13" s="545">
        <v>286000</v>
      </c>
      <c r="F13" s="545">
        <v>171992000</v>
      </c>
      <c r="G13" s="545">
        <v>14928000</v>
      </c>
      <c r="H13" s="559">
        <v>7886000</v>
      </c>
      <c r="I13" s="59"/>
    </row>
    <row r="14" spans="1:9" ht="15" customHeight="1">
      <c r="A14" s="560">
        <v>2008</v>
      </c>
      <c r="B14" s="545">
        <v>5028000</v>
      </c>
      <c r="C14" s="545">
        <v>156000</v>
      </c>
      <c r="D14" s="545">
        <v>133000</v>
      </c>
      <c r="E14" s="545">
        <v>353000</v>
      </c>
      <c r="F14" s="545">
        <v>168035000</v>
      </c>
      <c r="G14" s="545">
        <v>15911000</v>
      </c>
      <c r="H14" s="559">
        <v>5303000</v>
      </c>
      <c r="I14" s="59"/>
    </row>
    <row r="15" spans="1:9" ht="15" customHeight="1">
      <c r="A15" s="560">
        <v>2009</v>
      </c>
      <c r="B15" s="545">
        <v>4668000</v>
      </c>
      <c r="C15" s="545">
        <v>151000</v>
      </c>
      <c r="D15" s="545">
        <v>80000</v>
      </c>
      <c r="E15" s="545">
        <v>388000</v>
      </c>
      <c r="F15" s="545">
        <v>167497000</v>
      </c>
      <c r="G15" s="545">
        <v>16253000</v>
      </c>
      <c r="H15" s="559">
        <v>3565000</v>
      </c>
      <c r="I15" s="59"/>
    </row>
    <row r="16" spans="1:9" ht="15" customHeight="1">
      <c r="A16" s="560">
        <v>2010</v>
      </c>
      <c r="B16" s="545">
        <v>5107000</v>
      </c>
      <c r="C16" s="545">
        <v>146000</v>
      </c>
      <c r="D16" s="545">
        <v>99000</v>
      </c>
      <c r="E16" s="545">
        <v>549000</v>
      </c>
      <c r="F16" s="545">
        <v>158389000</v>
      </c>
      <c r="G16" s="545">
        <v>17668000</v>
      </c>
      <c r="H16" s="559">
        <v>8309000</v>
      </c>
      <c r="I16" s="59"/>
    </row>
    <row r="17" spans="1:8" ht="15" customHeight="1">
      <c r="A17" s="570"/>
      <c r="B17" s="50"/>
      <c r="C17" s="50"/>
      <c r="D17" s="50"/>
      <c r="E17" s="50"/>
      <c r="F17" s="50"/>
      <c r="G17" s="50"/>
      <c r="H17" s="50"/>
    </row>
    <row r="18" spans="1:8" s="571" customFormat="1" ht="12.75" customHeight="1">
      <c r="A18" s="566" t="s">
        <v>595</v>
      </c>
      <c r="B18" s="50"/>
      <c r="C18" s="50"/>
      <c r="D18" s="50"/>
      <c r="E18" s="50"/>
      <c r="F18" s="50"/>
      <c r="G18" s="50"/>
      <c r="H18" s="50"/>
    </row>
    <row r="19" spans="1:8" s="571" customFormat="1" ht="28.5" customHeight="1">
      <c r="A19" s="968" t="s">
        <v>235</v>
      </c>
      <c r="B19" s="965"/>
      <c r="C19" s="965"/>
      <c r="D19" s="965"/>
      <c r="E19" s="965"/>
      <c r="F19" s="965"/>
      <c r="G19" s="965"/>
      <c r="H19" s="965"/>
    </row>
    <row r="20" spans="1:8" s="571" customFormat="1" ht="28.5" customHeight="1">
      <c r="A20" s="964" t="s">
        <v>236</v>
      </c>
      <c r="B20" s="965"/>
      <c r="C20" s="965"/>
      <c r="D20" s="965"/>
      <c r="E20" s="965"/>
      <c r="F20" s="965"/>
      <c r="G20" s="965"/>
      <c r="H20" s="965"/>
    </row>
    <row r="21" spans="1:8" s="571" customFormat="1" ht="28.5" customHeight="1">
      <c r="A21" s="964" t="s">
        <v>237</v>
      </c>
      <c r="B21" s="965"/>
      <c r="C21" s="965"/>
      <c r="D21" s="965"/>
      <c r="E21" s="965"/>
      <c r="F21" s="965"/>
      <c r="G21" s="965"/>
      <c r="H21" s="965"/>
    </row>
    <row r="22" spans="1:8" s="571" customFormat="1" ht="28.5" customHeight="1">
      <c r="A22" s="964" t="s">
        <v>238</v>
      </c>
      <c r="B22" s="965"/>
      <c r="C22" s="965"/>
      <c r="D22" s="965"/>
      <c r="E22" s="965"/>
      <c r="F22" s="965"/>
      <c r="G22" s="965"/>
      <c r="H22" s="965"/>
    </row>
    <row r="23" spans="1:8" s="571" customFormat="1" ht="54" customHeight="1">
      <c r="A23" s="964" t="s">
        <v>254</v>
      </c>
      <c r="B23" s="965"/>
      <c r="C23" s="965"/>
      <c r="D23" s="965"/>
      <c r="E23" s="965"/>
      <c r="F23" s="965"/>
      <c r="G23" s="965"/>
      <c r="H23" s="965"/>
    </row>
    <row r="24" spans="1:8" s="571" customFormat="1" ht="54" customHeight="1">
      <c r="A24" s="964" t="s">
        <v>255</v>
      </c>
      <c r="B24" s="965"/>
      <c r="C24" s="965"/>
      <c r="D24" s="965"/>
      <c r="E24" s="965"/>
      <c r="F24" s="965"/>
      <c r="G24" s="965"/>
      <c r="H24" s="965"/>
    </row>
    <row r="25" spans="1:8" s="571" customFormat="1" ht="42" customHeight="1">
      <c r="A25" s="964" t="s">
        <v>239</v>
      </c>
      <c r="B25" s="965"/>
      <c r="C25" s="965"/>
      <c r="D25" s="965"/>
      <c r="E25" s="965"/>
      <c r="F25" s="965"/>
      <c r="G25" s="965"/>
      <c r="H25" s="965"/>
    </row>
    <row r="26" spans="1:8" ht="17.25">
      <c r="A26" s="567" t="s">
        <v>470</v>
      </c>
      <c r="B26" s="50"/>
      <c r="C26" s="50"/>
      <c r="D26" s="50"/>
      <c r="E26" s="50"/>
      <c r="F26" s="52"/>
      <c r="G26" s="50"/>
      <c r="H26" s="50"/>
    </row>
    <row r="27" spans="1:8" ht="15">
      <c r="A27" s="34" t="s">
        <v>225</v>
      </c>
      <c r="B27" s="50"/>
      <c r="C27" s="50"/>
      <c r="D27" s="50"/>
      <c r="E27" s="50"/>
      <c r="F27" s="52"/>
      <c r="G27" s="50"/>
      <c r="H27" s="50"/>
    </row>
    <row r="28" spans="1:8" ht="13.5" thickBot="1">
      <c r="A28" s="50"/>
      <c r="B28" s="50"/>
      <c r="C28" s="50"/>
      <c r="D28" s="50"/>
      <c r="E28" s="50"/>
      <c r="F28" s="50"/>
      <c r="G28" s="52"/>
      <c r="H28" s="52"/>
    </row>
    <row r="29" spans="1:9" ht="13.5" thickTop="1">
      <c r="A29" s="546"/>
      <c r="B29" s="549" t="s">
        <v>240</v>
      </c>
      <c r="C29" s="549" t="s">
        <v>562</v>
      </c>
      <c r="D29" s="549" t="s">
        <v>241</v>
      </c>
      <c r="E29" s="549" t="s">
        <v>242</v>
      </c>
      <c r="F29" s="549" t="s">
        <v>243</v>
      </c>
      <c r="G29" s="549" t="s">
        <v>244</v>
      </c>
      <c r="H29" s="549" t="s">
        <v>563</v>
      </c>
      <c r="I29" s="549" t="s">
        <v>560</v>
      </c>
    </row>
    <row r="30" spans="1:9" ht="12.75">
      <c r="A30" s="552" t="s">
        <v>1005</v>
      </c>
      <c r="B30" s="552" t="s">
        <v>643</v>
      </c>
      <c r="C30" s="552" t="s">
        <v>643</v>
      </c>
      <c r="D30" s="552" t="s">
        <v>245</v>
      </c>
      <c r="E30" s="552" t="s">
        <v>233</v>
      </c>
      <c r="F30" s="552" t="s">
        <v>218</v>
      </c>
      <c r="G30" s="552" t="s">
        <v>643</v>
      </c>
      <c r="H30" s="552" t="s">
        <v>643</v>
      </c>
      <c r="I30" s="552" t="s">
        <v>643</v>
      </c>
    </row>
    <row r="31" spans="1:9" ht="12.75">
      <c r="A31" s="555">
        <v>2000</v>
      </c>
      <c r="B31" s="557">
        <v>176000</v>
      </c>
      <c r="C31" s="557">
        <v>100000</v>
      </c>
      <c r="D31" s="557">
        <v>162000</v>
      </c>
      <c r="E31" s="557">
        <v>1906000</v>
      </c>
      <c r="F31" s="557">
        <v>110000</v>
      </c>
      <c r="G31" s="557">
        <v>770000</v>
      </c>
      <c r="H31" s="557">
        <v>25000</v>
      </c>
      <c r="I31" s="572" t="s">
        <v>17</v>
      </c>
    </row>
    <row r="32" spans="1:9" ht="12.75">
      <c r="A32" s="555">
        <v>2001</v>
      </c>
      <c r="B32" s="85">
        <v>275000</v>
      </c>
      <c r="C32" s="85">
        <v>140000</v>
      </c>
      <c r="D32" s="85">
        <v>131000</v>
      </c>
      <c r="E32" s="85">
        <v>1711000</v>
      </c>
      <c r="F32" s="85">
        <v>138000</v>
      </c>
      <c r="G32" s="85">
        <v>743000</v>
      </c>
      <c r="H32" s="85">
        <v>23000</v>
      </c>
      <c r="I32" s="572" t="s">
        <v>17</v>
      </c>
    </row>
    <row r="33" spans="1:9" ht="12.75">
      <c r="A33" s="555">
        <v>2002</v>
      </c>
      <c r="B33" s="85">
        <v>275000</v>
      </c>
      <c r="C33" s="85">
        <v>152000</v>
      </c>
      <c r="D33" s="85">
        <v>135000</v>
      </c>
      <c r="E33" s="85"/>
      <c r="F33" s="85">
        <v>102000</v>
      </c>
      <c r="G33" s="85">
        <v>743000</v>
      </c>
      <c r="H33" s="85">
        <v>20000</v>
      </c>
      <c r="I33" s="572" t="s">
        <v>17</v>
      </c>
    </row>
    <row r="34" spans="1:9" ht="12.75">
      <c r="A34" s="555">
        <v>2003</v>
      </c>
      <c r="B34" s="85">
        <v>173000.37</v>
      </c>
      <c r="C34" s="85">
        <v>75000</v>
      </c>
      <c r="D34" s="85">
        <v>155000</v>
      </c>
      <c r="E34" s="85">
        <v>1582000</v>
      </c>
      <c r="F34" s="85">
        <v>127000</v>
      </c>
      <c r="G34" s="85">
        <v>718000</v>
      </c>
      <c r="H34" s="85">
        <v>16000</v>
      </c>
      <c r="I34" s="572" t="s">
        <v>17</v>
      </c>
    </row>
    <row r="35" spans="1:9" ht="12.75">
      <c r="A35" s="555">
        <v>2004</v>
      </c>
      <c r="B35" s="85">
        <v>263000</v>
      </c>
      <c r="C35" s="85">
        <v>91000</v>
      </c>
      <c r="D35" s="85">
        <v>102000</v>
      </c>
      <c r="E35" s="85">
        <v>1661000</v>
      </c>
      <c r="F35" s="85">
        <v>210000</v>
      </c>
      <c r="G35" s="85">
        <v>792000</v>
      </c>
      <c r="H35" s="85">
        <v>11000</v>
      </c>
      <c r="I35" s="572" t="s">
        <v>17</v>
      </c>
    </row>
    <row r="36" spans="1:9" ht="12.75">
      <c r="A36" s="555">
        <v>2005</v>
      </c>
      <c r="B36" s="85">
        <v>306000</v>
      </c>
      <c r="C36" s="85">
        <v>121000</v>
      </c>
      <c r="D36" s="85">
        <v>136000</v>
      </c>
      <c r="E36" s="85">
        <v>1715000</v>
      </c>
      <c r="F36" s="85">
        <v>202000</v>
      </c>
      <c r="G36" s="85">
        <v>1254000</v>
      </c>
      <c r="H36" s="85">
        <v>12000</v>
      </c>
      <c r="I36" s="572" t="s">
        <v>17</v>
      </c>
    </row>
    <row r="37" spans="1:9" ht="12.75">
      <c r="A37" s="560">
        <v>2006</v>
      </c>
      <c r="B37" s="545">
        <v>304000</v>
      </c>
      <c r="C37" s="545">
        <v>150000</v>
      </c>
      <c r="D37" s="545">
        <v>148000</v>
      </c>
      <c r="E37" s="545">
        <v>1773000</v>
      </c>
      <c r="F37" s="545">
        <v>181000</v>
      </c>
      <c r="G37" s="545">
        <v>885000</v>
      </c>
      <c r="H37" s="545">
        <v>12000</v>
      </c>
      <c r="I37" s="572" t="s">
        <v>17</v>
      </c>
    </row>
    <row r="38" spans="1:9" ht="12.75">
      <c r="A38" s="560">
        <v>2007</v>
      </c>
      <c r="B38" s="545">
        <v>302000</v>
      </c>
      <c r="C38" s="545">
        <v>134000</v>
      </c>
      <c r="D38" s="545">
        <v>173000</v>
      </c>
      <c r="E38" s="545">
        <v>1978000</v>
      </c>
      <c r="F38" s="545">
        <v>219000</v>
      </c>
      <c r="G38" s="545">
        <v>884000</v>
      </c>
      <c r="H38" s="545">
        <v>12000</v>
      </c>
      <c r="I38" s="545">
        <v>130000</v>
      </c>
    </row>
    <row r="39" spans="1:9" ht="12.75">
      <c r="A39" s="560">
        <v>2008</v>
      </c>
      <c r="B39" s="545">
        <v>251000</v>
      </c>
      <c r="C39" s="545">
        <v>93000</v>
      </c>
      <c r="D39" s="545">
        <v>250000</v>
      </c>
      <c r="E39" s="545">
        <v>2048000</v>
      </c>
      <c r="F39" s="545">
        <v>208000</v>
      </c>
      <c r="G39" s="545">
        <v>893000</v>
      </c>
      <c r="H39" s="545">
        <v>12000</v>
      </c>
      <c r="I39" s="545">
        <v>123000</v>
      </c>
    </row>
    <row r="40" spans="1:9" ht="12.75">
      <c r="A40" s="560">
        <v>2009</v>
      </c>
      <c r="B40" s="559">
        <v>214000</v>
      </c>
      <c r="C40" s="545">
        <v>100000</v>
      </c>
      <c r="D40" s="545">
        <v>536000</v>
      </c>
      <c r="E40" s="545">
        <v>1971000</v>
      </c>
      <c r="F40" s="545">
        <v>199000</v>
      </c>
      <c r="G40" s="545">
        <v>896000</v>
      </c>
      <c r="H40" s="545">
        <v>12000</v>
      </c>
      <c r="I40" s="545">
        <v>126000</v>
      </c>
    </row>
    <row r="41" spans="1:9" ht="12.75">
      <c r="A41" s="560">
        <v>2010</v>
      </c>
      <c r="B41" s="559">
        <v>287000</v>
      </c>
      <c r="C41" s="545">
        <v>117000</v>
      </c>
      <c r="D41" s="545">
        <v>272000</v>
      </c>
      <c r="E41" s="559">
        <v>1875000</v>
      </c>
      <c r="F41" s="545">
        <v>200000</v>
      </c>
      <c r="G41" s="545">
        <v>994000</v>
      </c>
      <c r="H41" s="545">
        <v>11000</v>
      </c>
      <c r="I41" s="559">
        <v>115000</v>
      </c>
    </row>
    <row r="42" spans="1:8" ht="12.75">
      <c r="A42" s="59"/>
      <c r="B42" s="59"/>
      <c r="C42" s="59"/>
      <c r="D42" s="59"/>
      <c r="E42" s="59"/>
      <c r="F42" s="59"/>
      <c r="G42" s="59"/>
      <c r="H42" s="59"/>
    </row>
    <row r="43" spans="1:8" ht="12.75">
      <c r="A43" s="521" t="s">
        <v>595</v>
      </c>
      <c r="B43" s="521"/>
      <c r="C43" s="521"/>
      <c r="D43" s="521"/>
      <c r="E43" s="521"/>
      <c r="F43" s="521"/>
      <c r="G43" s="521"/>
      <c r="H43" s="521"/>
    </row>
    <row r="44" spans="1:9" ht="28.5" customHeight="1">
      <c r="A44" s="966" t="s">
        <v>246</v>
      </c>
      <c r="B44" s="966"/>
      <c r="C44" s="966"/>
      <c r="D44" s="966"/>
      <c r="E44" s="966"/>
      <c r="F44" s="966"/>
      <c r="G44" s="966"/>
      <c r="H44" s="966"/>
      <c r="I44" s="967"/>
    </row>
    <row r="45" spans="1:9" ht="28.5" customHeight="1">
      <c r="A45" s="966" t="s">
        <v>247</v>
      </c>
      <c r="B45" s="966"/>
      <c r="C45" s="966"/>
      <c r="D45" s="966"/>
      <c r="E45" s="966"/>
      <c r="F45" s="966"/>
      <c r="G45" s="966"/>
      <c r="H45" s="966"/>
      <c r="I45" s="967"/>
    </row>
    <row r="46" spans="1:9" ht="28.5" customHeight="1">
      <c r="A46" s="966" t="s">
        <v>248</v>
      </c>
      <c r="B46" s="966"/>
      <c r="C46" s="966"/>
      <c r="D46" s="966"/>
      <c r="E46" s="966"/>
      <c r="F46" s="966"/>
      <c r="G46" s="966"/>
      <c r="H46" s="966"/>
      <c r="I46" s="967"/>
    </row>
    <row r="47" spans="1:9" ht="28.5" customHeight="1">
      <c r="A47" s="966" t="s">
        <v>249</v>
      </c>
      <c r="B47" s="966"/>
      <c r="C47" s="966"/>
      <c r="D47" s="966"/>
      <c r="E47" s="966"/>
      <c r="F47" s="966"/>
      <c r="G47" s="966"/>
      <c r="H47" s="966"/>
      <c r="I47" s="967"/>
    </row>
    <row r="48" spans="1:9" ht="28.5" customHeight="1">
      <c r="A48" s="966" t="s">
        <v>250</v>
      </c>
      <c r="B48" s="966"/>
      <c r="C48" s="966"/>
      <c r="D48" s="966"/>
      <c r="E48" s="966"/>
      <c r="F48" s="966"/>
      <c r="G48" s="966"/>
      <c r="H48" s="966"/>
      <c r="I48" s="967"/>
    </row>
    <row r="49" spans="1:9" ht="28.5" customHeight="1">
      <c r="A49" s="966" t="s">
        <v>251</v>
      </c>
      <c r="B49" s="966"/>
      <c r="C49" s="966"/>
      <c r="D49" s="966"/>
      <c r="E49" s="966"/>
      <c r="F49" s="966"/>
      <c r="G49" s="966"/>
      <c r="H49" s="966"/>
      <c r="I49" s="967"/>
    </row>
    <row r="50" spans="1:9" ht="28.5" customHeight="1">
      <c r="A50" s="966" t="s">
        <v>252</v>
      </c>
      <c r="B50" s="966"/>
      <c r="C50" s="966"/>
      <c r="D50" s="966"/>
      <c r="E50" s="966"/>
      <c r="F50" s="966"/>
      <c r="G50" s="966"/>
      <c r="H50" s="966"/>
      <c r="I50" s="967"/>
    </row>
    <row r="51" spans="1:9" ht="28.5" customHeight="1">
      <c r="A51" s="965" t="s">
        <v>253</v>
      </c>
      <c r="B51" s="965"/>
      <c r="C51" s="965"/>
      <c r="D51" s="965"/>
      <c r="E51" s="965"/>
      <c r="F51" s="965"/>
      <c r="G51" s="965"/>
      <c r="H51" s="965"/>
      <c r="I51" s="965"/>
    </row>
  </sheetData>
  <sheetProtection/>
  <mergeCells count="15">
    <mergeCell ref="A24:H24"/>
    <mergeCell ref="A19:H19"/>
    <mergeCell ref="A20:H20"/>
    <mergeCell ref="A21:H21"/>
    <mergeCell ref="A22:H22"/>
    <mergeCell ref="A23:H23"/>
    <mergeCell ref="A25:H25"/>
    <mergeCell ref="A44:I44"/>
    <mergeCell ref="A49:I49"/>
    <mergeCell ref="A50:I50"/>
    <mergeCell ref="A51:I51"/>
    <mergeCell ref="A45:I45"/>
    <mergeCell ref="A46:I46"/>
    <mergeCell ref="A47:I47"/>
    <mergeCell ref="A48:I48"/>
  </mergeCells>
  <printOptions horizontalCentered="1"/>
  <pageMargins left="0.75" right="0.75" top="0.75" bottom="0.1" header="0.5" footer="0.5"/>
  <pageSetup horizontalDpi="600" verticalDpi="600" orientation="landscape" scale="93" r:id="rId1"/>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G42"/>
  <sheetViews>
    <sheetView zoomScale="75" zoomScaleNormal="75" zoomScalePageLayoutView="0" workbookViewId="0" topLeftCell="A1">
      <selection activeCell="A1" sqref="A1"/>
    </sheetView>
  </sheetViews>
  <sheetFormatPr defaultColWidth="9.28125" defaultRowHeight="12.75"/>
  <cols>
    <col min="1" max="1" width="26.00390625" style="574" customWidth="1"/>
    <col min="2" max="2" width="29.8515625" style="574" customWidth="1"/>
    <col min="3" max="3" width="22.140625" style="574" customWidth="1"/>
    <col min="4" max="5" width="18.7109375" style="574" bestFit="1" customWidth="1"/>
    <col min="6" max="6" width="20.140625" style="574" bestFit="1" customWidth="1"/>
    <col min="7" max="16384" width="9.28125" style="574" customWidth="1"/>
  </cols>
  <sheetData>
    <row r="1" spans="1:3" ht="17.25">
      <c r="A1" s="573" t="s">
        <v>481</v>
      </c>
      <c r="B1" s="573"/>
      <c r="C1" s="573"/>
    </row>
    <row r="2" spans="1:3" ht="15">
      <c r="A2" s="575" t="s">
        <v>257</v>
      </c>
      <c r="B2" s="575"/>
      <c r="C2" s="575"/>
    </row>
    <row r="4" spans="1:6" ht="12.75">
      <c r="A4" s="576"/>
      <c r="B4" s="576"/>
      <c r="C4" s="576"/>
      <c r="D4" s="577" t="s">
        <v>961</v>
      </c>
      <c r="E4" s="577" t="s">
        <v>962</v>
      </c>
      <c r="F4" s="577"/>
    </row>
    <row r="5" spans="1:6" ht="12.75">
      <c r="A5" s="578" t="s">
        <v>258</v>
      </c>
      <c r="B5" s="578"/>
      <c r="C5" s="578"/>
      <c r="D5" s="579">
        <v>203094323136</v>
      </c>
      <c r="E5" s="580">
        <v>316514725050</v>
      </c>
      <c r="F5" s="579">
        <v>519609048186</v>
      </c>
    </row>
    <row r="6" spans="1:6" ht="12.75">
      <c r="A6" s="581" t="s">
        <v>259</v>
      </c>
      <c r="B6" s="581"/>
      <c r="C6" s="581"/>
      <c r="D6" s="582">
        <v>11608175293</v>
      </c>
      <c r="E6" s="583">
        <v>16087609491</v>
      </c>
      <c r="F6" s="582">
        <v>27695784784</v>
      </c>
    </row>
    <row r="7" spans="1:6" ht="12.75">
      <c r="A7" s="581" t="s">
        <v>260</v>
      </c>
      <c r="B7" s="581"/>
      <c r="C7" s="581"/>
      <c r="D7" s="582">
        <v>1569034088</v>
      </c>
      <c r="E7" s="583">
        <v>839178</v>
      </c>
      <c r="F7" s="582">
        <v>1569873266</v>
      </c>
    </row>
    <row r="8" spans="1:6" ht="12.75">
      <c r="A8" s="578" t="s">
        <v>261</v>
      </c>
      <c r="B8" s="578"/>
      <c r="C8" s="578"/>
      <c r="D8" s="582">
        <v>3500994788</v>
      </c>
      <c r="E8" s="583">
        <v>5578832556</v>
      </c>
      <c r="F8" s="582">
        <v>9079827344</v>
      </c>
    </row>
    <row r="9" spans="1:6" ht="12.75">
      <c r="A9" s="574" t="s">
        <v>262</v>
      </c>
      <c r="D9" s="582">
        <v>45639316704</v>
      </c>
      <c r="E9" s="583">
        <v>74036569242</v>
      </c>
      <c r="F9" s="582">
        <v>119675885946</v>
      </c>
    </row>
    <row r="10" spans="1:6" ht="12.75">
      <c r="A10" s="574" t="s">
        <v>263</v>
      </c>
      <c r="D10" s="582">
        <v>21026216096</v>
      </c>
      <c r="E10" s="583">
        <v>77241746445</v>
      </c>
      <c r="F10" s="582">
        <v>98267962541</v>
      </c>
    </row>
    <row r="11" spans="1:6" ht="12.75">
      <c r="A11" s="578" t="s">
        <v>264</v>
      </c>
      <c r="B11" s="578"/>
      <c r="C11" s="578"/>
      <c r="D11" s="582">
        <v>451445</v>
      </c>
      <c r="E11" s="583">
        <v>2959000000</v>
      </c>
      <c r="F11" s="582">
        <v>2959451445</v>
      </c>
    </row>
    <row r="12" spans="1:6" ht="12.75">
      <c r="A12" s="578" t="s">
        <v>265</v>
      </c>
      <c r="B12" s="578"/>
      <c r="C12" s="578"/>
      <c r="D12" s="582">
        <v>146104553484</v>
      </c>
      <c r="E12" s="582">
        <v>172787025476</v>
      </c>
      <c r="F12" s="582">
        <v>318891578960</v>
      </c>
    </row>
    <row r="13" spans="1:6" ht="12.75">
      <c r="A13" s="578" t="s">
        <v>266</v>
      </c>
      <c r="B13" s="578"/>
      <c r="C13" s="578"/>
      <c r="D13" s="582">
        <v>7221491946</v>
      </c>
      <c r="E13" s="583">
        <v>9551871655</v>
      </c>
      <c r="F13" s="582">
        <v>16773363601</v>
      </c>
    </row>
    <row r="14" spans="1:6" ht="12.75">
      <c r="A14" s="578" t="s">
        <v>267</v>
      </c>
      <c r="B14" s="578"/>
      <c r="C14" s="578"/>
      <c r="D14" s="582">
        <v>1240164417</v>
      </c>
      <c r="E14" s="584">
        <v>1768640649</v>
      </c>
      <c r="F14" s="582">
        <v>3008805066</v>
      </c>
    </row>
    <row r="15" spans="1:6" ht="12.75">
      <c r="A15" s="578" t="s">
        <v>268</v>
      </c>
      <c r="B15" s="578"/>
      <c r="C15" s="578"/>
      <c r="D15" s="582">
        <v>20061266</v>
      </c>
      <c r="E15" s="584">
        <v>781110706</v>
      </c>
      <c r="F15" s="582">
        <v>801171972</v>
      </c>
    </row>
    <row r="16" spans="1:6" ht="12.75">
      <c r="A16" s="585" t="s">
        <v>269</v>
      </c>
      <c r="B16" s="585"/>
      <c r="C16" s="585"/>
      <c r="D16" s="586">
        <v>5961266263</v>
      </c>
      <c r="E16" s="587">
        <v>7002120300</v>
      </c>
      <c r="F16" s="586">
        <v>12963386563</v>
      </c>
    </row>
    <row r="17" spans="1:6" ht="12.75">
      <c r="A17" s="578"/>
      <c r="B17" s="578"/>
      <c r="C17" s="578"/>
      <c r="D17" s="588"/>
      <c r="E17" s="580"/>
      <c r="F17" s="579"/>
    </row>
    <row r="18" spans="1:6" ht="12.75">
      <c r="A18" s="589"/>
      <c r="B18" s="589"/>
      <c r="C18" s="589"/>
      <c r="D18" s="579"/>
      <c r="E18" s="580"/>
      <c r="F18" s="579"/>
    </row>
    <row r="19" spans="1:6" ht="12.75">
      <c r="A19" s="578" t="s">
        <v>1030</v>
      </c>
      <c r="B19" s="578"/>
      <c r="C19" s="578"/>
      <c r="D19" s="579">
        <v>59016536</v>
      </c>
      <c r="E19" s="590">
        <v>70016203</v>
      </c>
      <c r="F19" s="579">
        <v>129032739</v>
      </c>
    </row>
    <row r="20" spans="1:6" ht="12.75">
      <c r="A20" s="578" t="s">
        <v>270</v>
      </c>
      <c r="B20" s="578"/>
      <c r="C20" s="578"/>
      <c r="D20" s="582">
        <v>47213228.800000004</v>
      </c>
      <c r="E20" s="583">
        <v>56012962.400000006</v>
      </c>
      <c r="F20" s="582">
        <v>103226191.20000002</v>
      </c>
    </row>
    <row r="21" spans="1:6" ht="12.75">
      <c r="A21" s="589" t="s">
        <v>271</v>
      </c>
      <c r="B21" s="578"/>
      <c r="C21" s="578"/>
      <c r="D21" s="582"/>
      <c r="E21" s="582"/>
      <c r="F21" s="582"/>
    </row>
    <row r="22" spans="1:6" ht="12.75">
      <c r="A22" s="578" t="s">
        <v>272</v>
      </c>
      <c r="B22" s="578"/>
      <c r="C22" s="578"/>
      <c r="D22" s="582">
        <v>4800</v>
      </c>
      <c r="E22" s="591">
        <v>261800</v>
      </c>
      <c r="F22" s="582">
        <v>266600</v>
      </c>
    </row>
    <row r="23" spans="1:6" ht="12.75">
      <c r="A23" s="578" t="s">
        <v>273</v>
      </c>
      <c r="B23" s="578"/>
      <c r="C23" s="578"/>
      <c r="D23" s="582">
        <v>0</v>
      </c>
      <c r="E23" s="591">
        <v>19406</v>
      </c>
      <c r="F23" s="582">
        <v>19406</v>
      </c>
    </row>
    <row r="24" spans="1:6" ht="12.75">
      <c r="A24" s="574" t="s">
        <v>274</v>
      </c>
      <c r="D24" s="592">
        <v>0</v>
      </c>
      <c r="E24" s="592">
        <v>0</v>
      </c>
      <c r="F24" s="592">
        <v>0</v>
      </c>
    </row>
    <row r="25" spans="1:6" ht="12.75">
      <c r="A25" s="574" t="s">
        <v>275</v>
      </c>
      <c r="D25" s="592">
        <v>115487</v>
      </c>
      <c r="E25" s="591">
        <v>1061893</v>
      </c>
      <c r="F25" s="592">
        <v>1177380</v>
      </c>
    </row>
    <row r="26" spans="1:6" ht="12.75">
      <c r="A26" s="574" t="s">
        <v>276</v>
      </c>
      <c r="D26" s="592">
        <v>0</v>
      </c>
      <c r="E26" s="593">
        <v>0</v>
      </c>
      <c r="F26" s="592">
        <v>0</v>
      </c>
    </row>
    <row r="27" spans="1:6" ht="12.75">
      <c r="A27" s="574" t="s">
        <v>277</v>
      </c>
      <c r="D27" s="592">
        <v>0</v>
      </c>
      <c r="E27" s="593">
        <v>0</v>
      </c>
      <c r="F27" s="592">
        <v>0</v>
      </c>
    </row>
    <row r="28" spans="1:6" ht="12.75">
      <c r="A28" s="594" t="s">
        <v>278</v>
      </c>
      <c r="B28" s="594"/>
      <c r="C28" s="594"/>
      <c r="D28" s="595">
        <v>11683020.199999996</v>
      </c>
      <c r="E28" s="595">
        <v>12660141.599999994</v>
      </c>
      <c r="F28" s="595">
        <v>24343161.79999999</v>
      </c>
    </row>
    <row r="31" spans="1:7" ht="18">
      <c r="A31" s="596" t="s">
        <v>497</v>
      </c>
      <c r="B31" s="596"/>
      <c r="C31" s="596"/>
      <c r="D31" s="597"/>
      <c r="E31" s="597"/>
      <c r="F31" s="598"/>
      <c r="G31" s="598"/>
    </row>
    <row r="32" spans="1:7" ht="15.75">
      <c r="A32" s="599" t="s">
        <v>280</v>
      </c>
      <c r="B32" s="599"/>
      <c r="C32" s="599"/>
      <c r="D32" s="600"/>
      <c r="E32" s="600"/>
      <c r="F32" s="598"/>
      <c r="G32" s="598"/>
    </row>
    <row r="33" spans="1:7" ht="13.5" thickBot="1">
      <c r="A33" s="601"/>
      <c r="B33" s="601"/>
      <c r="C33" s="601"/>
      <c r="D33" s="600"/>
      <c r="E33" s="600"/>
      <c r="F33" s="598"/>
      <c r="G33" s="598"/>
    </row>
    <row r="34" spans="1:7" ht="12.75">
      <c r="A34" s="602"/>
      <c r="B34" s="602"/>
      <c r="C34" s="603"/>
      <c r="D34" s="604"/>
      <c r="E34" s="603"/>
      <c r="F34" s="598"/>
      <c r="G34" s="598"/>
    </row>
    <row r="35" spans="1:7" ht="12.75">
      <c r="A35" s="605" t="s">
        <v>1005</v>
      </c>
      <c r="B35" s="606" t="s">
        <v>281</v>
      </c>
      <c r="C35" s="607"/>
      <c r="D35" s="608"/>
      <c r="E35" s="607"/>
      <c r="F35" s="598"/>
      <c r="G35" s="598"/>
    </row>
    <row r="36" spans="1:7" ht="12.75">
      <c r="A36" s="609">
        <v>2006</v>
      </c>
      <c r="B36" s="610">
        <v>12699000</v>
      </c>
      <c r="C36" s="609"/>
      <c r="E36" s="611"/>
      <c r="F36" s="598"/>
      <c r="G36" s="598"/>
    </row>
    <row r="37" spans="1:7" ht="12.75">
      <c r="A37" s="609">
        <v>2007</v>
      </c>
      <c r="B37" s="612">
        <v>12645000</v>
      </c>
      <c r="C37" s="609"/>
      <c r="E37" s="611"/>
      <c r="F37" s="598"/>
      <c r="G37" s="598"/>
    </row>
    <row r="38" spans="1:7" ht="12.75">
      <c r="A38" s="609">
        <v>2008</v>
      </c>
      <c r="B38" s="612">
        <v>13770000</v>
      </c>
      <c r="C38" s="609"/>
      <c r="E38" s="611"/>
      <c r="F38" s="598"/>
      <c r="G38" s="598"/>
    </row>
    <row r="39" spans="1:7" ht="12.75">
      <c r="A39" s="609">
        <v>2009</v>
      </c>
      <c r="B39" s="612">
        <v>21273000</v>
      </c>
      <c r="C39" s="609"/>
      <c r="E39" s="611"/>
      <c r="F39" s="598"/>
      <c r="G39" s="598"/>
    </row>
    <row r="40" spans="1:7" ht="12.75">
      <c r="A40" s="609">
        <v>2010</v>
      </c>
      <c r="B40" s="611">
        <v>24343000</v>
      </c>
      <c r="C40" s="598"/>
      <c r="D40" s="598"/>
      <c r="E40" s="598"/>
      <c r="F40" s="598"/>
      <c r="G40" s="598"/>
    </row>
    <row r="41" spans="1:7" ht="12.75">
      <c r="A41" s="598"/>
      <c r="B41" s="598"/>
      <c r="C41" s="598"/>
      <c r="D41" s="598"/>
      <c r="E41" s="598"/>
      <c r="F41" s="598"/>
      <c r="G41" s="598"/>
    </row>
    <row r="42" spans="3:7" ht="12.75">
      <c r="C42" s="598"/>
      <c r="D42" s="598"/>
      <c r="E42" s="598"/>
      <c r="F42" s="598"/>
      <c r="G42" s="598"/>
    </row>
    <row r="43" ht="12.75"/>
    <row r="44" ht="12.75"/>
  </sheetData>
  <sheetProtection/>
  <printOptions horizontalCentered="1"/>
  <pageMargins left="0.75" right="0.75" top="1" bottom="1" header="0.5" footer="0.5"/>
  <pageSetup horizontalDpi="600" verticalDpi="600" orientation="landscape" scale="81" r:id="rId2"/>
  <drawing r:id="rId1"/>
</worksheet>
</file>

<file path=xl/worksheets/sheet24.xml><?xml version="1.0" encoding="utf-8"?>
<worksheet xmlns="http://schemas.openxmlformats.org/spreadsheetml/2006/main" xmlns:r="http://schemas.openxmlformats.org/officeDocument/2006/relationships">
  <dimension ref="A1:G200"/>
  <sheetViews>
    <sheetView zoomScaleSheetLayoutView="75" zoomScalePageLayoutView="0" workbookViewId="0" topLeftCell="A1">
      <selection activeCell="A1" sqref="A1"/>
    </sheetView>
  </sheetViews>
  <sheetFormatPr defaultColWidth="11.28125" defaultRowHeight="12.75"/>
  <cols>
    <col min="1" max="1" width="22.8515625" style="621" customWidth="1"/>
    <col min="2" max="4" width="15.57421875" style="621" customWidth="1"/>
    <col min="5" max="5" width="15.421875" style="621" customWidth="1"/>
    <col min="6" max="6" width="15.8515625" style="621" customWidth="1"/>
    <col min="7" max="7" width="11.28125" style="620" customWidth="1"/>
    <col min="8" max="16384" width="11.28125" style="621" customWidth="1"/>
  </cols>
  <sheetData>
    <row r="1" spans="1:7" s="614" customFormat="1" ht="17.25" customHeight="1">
      <c r="A1" s="613" t="s">
        <v>508</v>
      </c>
      <c r="B1" s="613"/>
      <c r="C1" s="613"/>
      <c r="D1" s="613"/>
      <c r="E1" s="613"/>
      <c r="G1" s="615"/>
    </row>
    <row r="2" spans="1:7" s="614" customFormat="1" ht="15" customHeight="1">
      <c r="A2" s="616" t="s">
        <v>282</v>
      </c>
      <c r="B2" s="616"/>
      <c r="C2" s="616"/>
      <c r="D2" s="616"/>
      <c r="E2" s="616"/>
      <c r="G2" s="615"/>
    </row>
    <row r="3" spans="1:7" s="614" customFormat="1" ht="13.5" thickBot="1">
      <c r="A3" s="617"/>
      <c r="B3" s="617"/>
      <c r="C3" s="617"/>
      <c r="D3" s="617"/>
      <c r="E3" s="617"/>
      <c r="G3" s="615"/>
    </row>
    <row r="4" spans="1:6" ht="15" customHeight="1" thickTop="1">
      <c r="A4" s="618"/>
      <c r="B4" s="619" t="s">
        <v>1005</v>
      </c>
      <c r="C4" s="619" t="s">
        <v>1005</v>
      </c>
      <c r="D4" s="619" t="s">
        <v>1005</v>
      </c>
      <c r="E4" s="619" t="s">
        <v>1005</v>
      </c>
      <c r="F4" s="619"/>
    </row>
    <row r="5" spans="1:6" ht="12.75" customHeight="1">
      <c r="A5" s="622" t="s">
        <v>692</v>
      </c>
      <c r="B5" s="623">
        <v>2006</v>
      </c>
      <c r="C5" s="623">
        <v>2007</v>
      </c>
      <c r="D5" s="623">
        <v>2008</v>
      </c>
      <c r="E5" s="623">
        <v>2009</v>
      </c>
      <c r="F5" s="623">
        <v>2010</v>
      </c>
    </row>
    <row r="6" spans="1:7" s="627" customFormat="1" ht="10.5" customHeight="1">
      <c r="A6" s="624"/>
      <c r="B6" s="625"/>
      <c r="C6" s="625"/>
      <c r="D6" s="625"/>
      <c r="E6" s="625"/>
      <c r="F6" s="625"/>
      <c r="G6" s="626"/>
    </row>
    <row r="7" spans="1:6" ht="12.75" customHeight="1">
      <c r="A7" s="628" t="s">
        <v>60</v>
      </c>
      <c r="B7" s="628">
        <v>1768363.45</v>
      </c>
      <c r="C7" s="629">
        <v>1351908.75</v>
      </c>
      <c r="D7" s="629">
        <v>1124784.44</v>
      </c>
      <c r="E7" s="629">
        <v>882027.6</v>
      </c>
      <c r="F7" s="629">
        <v>678623.5</v>
      </c>
    </row>
    <row r="8" spans="1:6" ht="12.75">
      <c r="A8" s="630" t="s">
        <v>62</v>
      </c>
      <c r="B8" s="630">
        <v>8940075.7</v>
      </c>
      <c r="C8" s="631">
        <v>7830518.240000002</v>
      </c>
      <c r="D8" s="631">
        <v>5819648.93</v>
      </c>
      <c r="E8" s="631">
        <v>4509491.49</v>
      </c>
      <c r="F8" s="631">
        <v>4469166.78</v>
      </c>
    </row>
    <row r="9" spans="1:6" ht="12.75">
      <c r="A9" s="630" t="s">
        <v>64</v>
      </c>
      <c r="B9" s="630">
        <v>320912.5</v>
      </c>
      <c r="C9" s="631">
        <v>299703.25</v>
      </c>
      <c r="D9" s="631">
        <v>285012.25</v>
      </c>
      <c r="E9" s="631">
        <v>215106.5</v>
      </c>
      <c r="F9" s="631">
        <v>180934.75</v>
      </c>
    </row>
    <row r="10" spans="1:6" ht="12.75">
      <c r="A10" s="630" t="s">
        <v>66</v>
      </c>
      <c r="B10" s="630">
        <v>606990.25</v>
      </c>
      <c r="C10" s="631">
        <v>584040.5</v>
      </c>
      <c r="D10" s="631">
        <v>428112.75</v>
      </c>
      <c r="E10" s="631">
        <v>279948.1</v>
      </c>
      <c r="F10" s="631">
        <v>263413.25</v>
      </c>
    </row>
    <row r="11" spans="1:6" ht="12.75">
      <c r="A11" s="630" t="s">
        <v>68</v>
      </c>
      <c r="B11" s="630">
        <v>828674.5</v>
      </c>
      <c r="C11" s="631">
        <v>828133.75</v>
      </c>
      <c r="D11" s="631">
        <v>721763.25</v>
      </c>
      <c r="E11" s="631">
        <v>584876</v>
      </c>
      <c r="F11" s="631">
        <v>499543.25</v>
      </c>
    </row>
    <row r="12" spans="1:6" ht="10.5" customHeight="1">
      <c r="A12" s="630"/>
      <c r="B12" s="630"/>
      <c r="C12" s="631"/>
      <c r="D12" s="631"/>
      <c r="E12" s="631"/>
      <c r="F12" s="631"/>
    </row>
    <row r="13" spans="1:6" ht="12.75">
      <c r="A13" s="630" t="s">
        <v>70</v>
      </c>
      <c r="B13" s="630">
        <v>394753.5</v>
      </c>
      <c r="C13" s="631">
        <v>402541.75</v>
      </c>
      <c r="D13" s="631">
        <v>366555.75</v>
      </c>
      <c r="E13" s="631">
        <v>286719.25</v>
      </c>
      <c r="F13" s="631">
        <v>280814.75</v>
      </c>
    </row>
    <row r="14" spans="1:6" ht="12.75">
      <c r="A14" s="630" t="s">
        <v>72</v>
      </c>
      <c r="B14" s="630">
        <v>24604036.449999996</v>
      </c>
      <c r="C14" s="631">
        <v>31277779.27</v>
      </c>
      <c r="D14" s="631">
        <v>23089630.42999998</v>
      </c>
      <c r="E14" s="631">
        <v>15592093.260000015</v>
      </c>
      <c r="F14" s="631">
        <v>17367518.820000008</v>
      </c>
    </row>
    <row r="15" spans="1:6" ht="12.75">
      <c r="A15" s="630" t="s">
        <v>74</v>
      </c>
      <c r="B15" s="630">
        <v>3189953.25</v>
      </c>
      <c r="C15" s="631">
        <v>2883178.75</v>
      </c>
      <c r="D15" s="631">
        <v>2388166.75</v>
      </c>
      <c r="E15" s="631">
        <v>1926753.25</v>
      </c>
      <c r="F15" s="631">
        <v>1860806.25</v>
      </c>
    </row>
    <row r="16" spans="1:6" ht="12.75">
      <c r="A16" s="630" t="s">
        <v>76</v>
      </c>
      <c r="B16" s="630">
        <v>294870.38</v>
      </c>
      <c r="C16" s="631">
        <v>362907.75</v>
      </c>
      <c r="D16" s="631">
        <v>165905.25</v>
      </c>
      <c r="E16" s="631">
        <v>131303.25</v>
      </c>
      <c r="F16" s="631">
        <v>116042.85</v>
      </c>
    </row>
    <row r="17" spans="1:6" ht="12.75">
      <c r="A17" s="630" t="s">
        <v>78</v>
      </c>
      <c r="B17" s="630">
        <v>3947492.87</v>
      </c>
      <c r="C17" s="631">
        <v>3942232.25</v>
      </c>
      <c r="D17" s="631">
        <v>3321243.25</v>
      </c>
      <c r="E17" s="631">
        <v>2410638</v>
      </c>
      <c r="F17" s="631">
        <v>2197957</v>
      </c>
    </row>
    <row r="18" spans="1:6" ht="10.5" customHeight="1">
      <c r="A18" s="630"/>
      <c r="B18" s="630"/>
      <c r="C18" s="631"/>
      <c r="D18" s="631"/>
      <c r="E18" s="631"/>
      <c r="F18" s="631"/>
    </row>
    <row r="19" spans="1:6" ht="12.75">
      <c r="A19" s="630" t="s">
        <v>80</v>
      </c>
      <c r="B19" s="630">
        <v>122379.5</v>
      </c>
      <c r="C19" s="631">
        <v>115803.58</v>
      </c>
      <c r="D19" s="631">
        <v>103676.75</v>
      </c>
      <c r="E19" s="631">
        <v>97429.5</v>
      </c>
      <c r="F19" s="631">
        <v>71168</v>
      </c>
    </row>
    <row r="20" spans="1:6" ht="12.75">
      <c r="A20" s="630" t="s">
        <v>82</v>
      </c>
      <c r="B20" s="630">
        <v>1693070.5</v>
      </c>
      <c r="C20" s="631">
        <v>1506351.5</v>
      </c>
      <c r="D20" s="631">
        <v>1309293.25</v>
      </c>
      <c r="E20" s="631">
        <v>1014666</v>
      </c>
      <c r="F20" s="631">
        <v>939205.25</v>
      </c>
    </row>
    <row r="21" spans="1:6" ht="12.75">
      <c r="A21" s="630" t="s">
        <v>84</v>
      </c>
      <c r="B21" s="630">
        <v>357679.5</v>
      </c>
      <c r="C21" s="631">
        <v>408202.25</v>
      </c>
      <c r="D21" s="631">
        <v>345669.5</v>
      </c>
      <c r="E21" s="631">
        <v>232361</v>
      </c>
      <c r="F21" s="631">
        <v>185282.75</v>
      </c>
    </row>
    <row r="22" spans="1:6" ht="12.75">
      <c r="A22" s="630" t="s">
        <v>86</v>
      </c>
      <c r="B22" s="630">
        <v>185449.9</v>
      </c>
      <c r="C22" s="631">
        <v>168827.02</v>
      </c>
      <c r="D22" s="631">
        <v>209853.63</v>
      </c>
      <c r="E22" s="631">
        <v>326989.94</v>
      </c>
      <c r="F22" s="631">
        <v>381120.5</v>
      </c>
    </row>
    <row r="23" spans="1:6" ht="12.75">
      <c r="A23" s="630" t="s">
        <v>88</v>
      </c>
      <c r="B23" s="630">
        <v>447811.25</v>
      </c>
      <c r="C23" s="631">
        <v>384411.83</v>
      </c>
      <c r="D23" s="631">
        <v>418044.6</v>
      </c>
      <c r="E23" s="631">
        <v>265846</v>
      </c>
      <c r="F23" s="631">
        <v>250711.25</v>
      </c>
    </row>
    <row r="24" spans="1:6" ht="10.5" customHeight="1">
      <c r="A24" s="630"/>
      <c r="B24" s="630"/>
      <c r="C24" s="631"/>
      <c r="D24" s="631"/>
      <c r="E24" s="631"/>
      <c r="F24" s="631"/>
    </row>
    <row r="25" spans="1:6" ht="12.75">
      <c r="A25" s="630" t="s">
        <v>90</v>
      </c>
      <c r="B25" s="630">
        <v>1637098.63</v>
      </c>
      <c r="C25" s="631">
        <v>1415344.5</v>
      </c>
      <c r="D25" s="631">
        <v>1316077.25</v>
      </c>
      <c r="E25" s="631">
        <v>1002176.5</v>
      </c>
      <c r="F25" s="631">
        <v>932939.25</v>
      </c>
    </row>
    <row r="26" spans="1:6" ht="12.75">
      <c r="A26" s="630" t="s">
        <v>92</v>
      </c>
      <c r="B26" s="630">
        <v>3119778.15</v>
      </c>
      <c r="C26" s="631">
        <v>2032832.75</v>
      </c>
      <c r="D26" s="631">
        <v>1673443.75</v>
      </c>
      <c r="E26" s="631">
        <v>1019774.98</v>
      </c>
      <c r="F26" s="631">
        <v>845395.25</v>
      </c>
    </row>
    <row r="27" spans="1:6" ht="12.75">
      <c r="A27" s="630" t="s">
        <v>94</v>
      </c>
      <c r="B27" s="630">
        <v>701803.76</v>
      </c>
      <c r="C27" s="631">
        <v>656717.69</v>
      </c>
      <c r="D27" s="631">
        <v>621844.89</v>
      </c>
      <c r="E27" s="631">
        <v>447435.15</v>
      </c>
      <c r="F27" s="631">
        <v>397483.75</v>
      </c>
    </row>
    <row r="28" spans="1:6" ht="12.75">
      <c r="A28" s="630" t="s">
        <v>96</v>
      </c>
      <c r="B28" s="630">
        <v>248085.5</v>
      </c>
      <c r="C28" s="631">
        <v>213619.33</v>
      </c>
      <c r="D28" s="631">
        <v>211934.25</v>
      </c>
      <c r="E28" s="631">
        <v>164460.83</v>
      </c>
      <c r="F28" s="631">
        <v>109739</v>
      </c>
    </row>
    <row r="29" spans="1:6" ht="12.75">
      <c r="A29" s="630" t="s">
        <v>98</v>
      </c>
      <c r="B29" s="630">
        <v>222796.5</v>
      </c>
      <c r="C29" s="631">
        <v>185017.5</v>
      </c>
      <c r="D29" s="631">
        <v>189902</v>
      </c>
      <c r="E29" s="631">
        <v>138642</v>
      </c>
      <c r="F29" s="631">
        <v>139537</v>
      </c>
    </row>
    <row r="30" spans="1:6" ht="10.5" customHeight="1">
      <c r="A30" s="630"/>
      <c r="B30" s="630"/>
      <c r="C30" s="631"/>
      <c r="D30" s="631"/>
      <c r="E30" s="631"/>
      <c r="F30" s="631"/>
    </row>
    <row r="31" spans="1:6" ht="12.75">
      <c r="A31" s="630" t="s">
        <v>100</v>
      </c>
      <c r="B31" s="630">
        <v>23202303.65</v>
      </c>
      <c r="C31" s="631">
        <v>21256342.29</v>
      </c>
      <c r="D31" s="631">
        <v>16976094.9</v>
      </c>
      <c r="E31" s="631">
        <v>11985723.56</v>
      </c>
      <c r="F31" s="631">
        <v>10824566.45</v>
      </c>
    </row>
    <row r="32" spans="1:6" ht="12.75">
      <c r="A32" s="630" t="s">
        <v>102</v>
      </c>
      <c r="B32" s="630">
        <v>1509797</v>
      </c>
      <c r="C32" s="631">
        <v>946492</v>
      </c>
      <c r="D32" s="631">
        <v>689423.25</v>
      </c>
      <c r="E32" s="631">
        <v>549927.75</v>
      </c>
      <c r="F32" s="631">
        <v>534618.25</v>
      </c>
    </row>
    <row r="33" spans="1:6" ht="12.75">
      <c r="A33" s="630" t="s">
        <v>104</v>
      </c>
      <c r="B33" s="630">
        <v>134936.75</v>
      </c>
      <c r="C33" s="631">
        <v>174214.75</v>
      </c>
      <c r="D33" s="631">
        <v>141358.88</v>
      </c>
      <c r="E33" s="631"/>
      <c r="F33" s="631">
        <v>80867.25</v>
      </c>
    </row>
    <row r="34" spans="1:6" ht="12.75">
      <c r="A34" s="630" t="s">
        <v>106</v>
      </c>
      <c r="B34" s="630">
        <v>5147500.27</v>
      </c>
      <c r="C34" s="631">
        <v>3477583.95</v>
      </c>
      <c r="D34" s="631">
        <v>2382265.7</v>
      </c>
      <c r="E34" s="631">
        <v>2000318.25</v>
      </c>
      <c r="F34" s="631">
        <v>1438696.75</v>
      </c>
    </row>
    <row r="35" spans="1:6" ht="12.75">
      <c r="A35" s="630" t="s">
        <v>108</v>
      </c>
      <c r="B35" s="630">
        <v>273947</v>
      </c>
      <c r="C35" s="631">
        <v>292680.5</v>
      </c>
      <c r="D35" s="631">
        <v>235502.75</v>
      </c>
      <c r="E35" s="631">
        <v>170062.25</v>
      </c>
      <c r="F35" s="631">
        <v>146741.75</v>
      </c>
    </row>
    <row r="36" spans="1:6" ht="10.5" customHeight="1">
      <c r="A36" s="630"/>
      <c r="B36" s="630"/>
      <c r="C36" s="631"/>
      <c r="D36" s="631"/>
      <c r="E36" s="631"/>
      <c r="F36" s="631"/>
    </row>
    <row r="37" spans="1:6" ht="12.75">
      <c r="A37" s="630" t="s">
        <v>110</v>
      </c>
      <c r="B37" s="630">
        <v>181471.17</v>
      </c>
      <c r="C37" s="631">
        <v>108777.5</v>
      </c>
      <c r="D37" s="631">
        <v>530489.76</v>
      </c>
      <c r="E37" s="631">
        <v>124644.64</v>
      </c>
      <c r="F37" s="631">
        <v>84526.75</v>
      </c>
    </row>
    <row r="38" spans="1:6" ht="12.75">
      <c r="A38" s="630" t="s">
        <v>112</v>
      </c>
      <c r="B38" s="630">
        <v>904869.25</v>
      </c>
      <c r="C38" s="631">
        <v>914347</v>
      </c>
      <c r="D38" s="631">
        <v>786804.75</v>
      </c>
      <c r="E38" s="631">
        <v>613164</v>
      </c>
      <c r="F38" s="631">
        <v>544861.75</v>
      </c>
    </row>
    <row r="39" spans="1:6" ht="12.75">
      <c r="A39" s="630" t="s">
        <v>114</v>
      </c>
      <c r="B39" s="630">
        <v>651954.24</v>
      </c>
      <c r="C39" s="631">
        <v>604681</v>
      </c>
      <c r="D39" s="631">
        <v>404021.5</v>
      </c>
      <c r="E39" s="631">
        <v>312030.25</v>
      </c>
      <c r="F39" s="631">
        <v>298695.03</v>
      </c>
    </row>
    <row r="40" spans="1:6" ht="12.75">
      <c r="A40" s="630" t="s">
        <v>116</v>
      </c>
      <c r="B40" s="630">
        <v>142505725.63</v>
      </c>
      <c r="C40" s="631">
        <v>115815414.94</v>
      </c>
      <c r="D40" s="631">
        <v>81293931.78999999</v>
      </c>
      <c r="E40" s="631">
        <v>68497921.46</v>
      </c>
      <c r="F40" s="631">
        <v>68070793.52000001</v>
      </c>
    </row>
    <row r="41" spans="1:6" ht="12.75">
      <c r="A41" s="630" t="s">
        <v>118</v>
      </c>
      <c r="B41" s="630">
        <v>8069328.5</v>
      </c>
      <c r="C41" s="631">
        <v>5750156.25</v>
      </c>
      <c r="D41" s="631">
        <v>4271069.64</v>
      </c>
      <c r="E41" s="631">
        <v>3326807.77</v>
      </c>
      <c r="F41" s="631">
        <v>3025386.75</v>
      </c>
    </row>
    <row r="42" spans="1:5" ht="17.25">
      <c r="A42" s="969" t="s">
        <v>284</v>
      </c>
      <c r="B42" s="969"/>
      <c r="C42" s="969"/>
      <c r="D42" s="969"/>
      <c r="E42" s="969"/>
    </row>
    <row r="43" spans="1:5" ht="15">
      <c r="A43" s="970" t="s">
        <v>282</v>
      </c>
      <c r="B43" s="970"/>
      <c r="C43" s="970"/>
      <c r="D43" s="970"/>
      <c r="E43" s="970"/>
    </row>
    <row r="44" spans="1:5" ht="13.5" thickBot="1">
      <c r="A44" s="632"/>
      <c r="B44" s="632"/>
      <c r="C44" s="632"/>
      <c r="D44" s="632"/>
      <c r="E44" s="632"/>
    </row>
    <row r="45" spans="1:6" ht="15" customHeight="1" thickTop="1">
      <c r="A45" s="618"/>
      <c r="B45" s="619" t="s">
        <v>1005</v>
      </c>
      <c r="C45" s="619" t="s">
        <v>1005</v>
      </c>
      <c r="D45" s="619" t="s">
        <v>1005</v>
      </c>
      <c r="E45" s="619" t="s">
        <v>1005</v>
      </c>
      <c r="F45" s="619" t="s">
        <v>1005</v>
      </c>
    </row>
    <row r="46" spans="1:6" ht="12.75">
      <c r="A46" s="622" t="s">
        <v>692</v>
      </c>
      <c r="B46" s="623">
        <v>2006</v>
      </c>
      <c r="C46" s="623">
        <v>2007</v>
      </c>
      <c r="D46" s="623">
        <v>2008</v>
      </c>
      <c r="E46" s="623">
        <v>2009</v>
      </c>
      <c r="F46" s="623">
        <v>2010</v>
      </c>
    </row>
    <row r="47" spans="1:7" s="627" customFormat="1" ht="10.5" customHeight="1">
      <c r="A47" s="624"/>
      <c r="B47" s="633"/>
      <c r="C47" s="633"/>
      <c r="D47" s="633"/>
      <c r="E47" s="633"/>
      <c r="F47" s="633"/>
      <c r="G47" s="626"/>
    </row>
    <row r="48" spans="1:6" ht="12.75">
      <c r="A48" s="630" t="s">
        <v>120</v>
      </c>
      <c r="B48" s="628">
        <v>384034.25</v>
      </c>
      <c r="C48" s="629">
        <v>355026.5</v>
      </c>
      <c r="D48" s="629">
        <v>380920.75</v>
      </c>
      <c r="E48" s="629">
        <v>250965.5</v>
      </c>
      <c r="F48" s="629">
        <v>226638.25</v>
      </c>
    </row>
    <row r="49" spans="1:6" ht="12.75">
      <c r="A49" s="630" t="s">
        <v>122</v>
      </c>
      <c r="B49" s="630">
        <v>1692189.75</v>
      </c>
      <c r="C49" s="631">
        <v>1510468.5</v>
      </c>
      <c r="D49" s="631">
        <v>1264563</v>
      </c>
      <c r="E49" s="631">
        <v>919673.25</v>
      </c>
      <c r="F49" s="631">
        <v>848280.25</v>
      </c>
    </row>
    <row r="50" spans="1:6" ht="12.75">
      <c r="A50" s="630" t="s">
        <v>812</v>
      </c>
      <c r="B50" s="630">
        <v>3393430.88</v>
      </c>
      <c r="C50" s="631">
        <v>2868457.28</v>
      </c>
      <c r="D50" s="631">
        <v>2202755.58</v>
      </c>
      <c r="E50" s="631">
        <v>1965390.51</v>
      </c>
      <c r="F50" s="631">
        <v>1708694.75</v>
      </c>
    </row>
    <row r="51" spans="1:6" ht="12.75">
      <c r="A51" s="630" t="s">
        <v>125</v>
      </c>
      <c r="B51" s="630">
        <v>7678188.24</v>
      </c>
      <c r="C51" s="631">
        <v>6088948.9799999995</v>
      </c>
      <c r="D51" s="631">
        <v>4485637.79</v>
      </c>
      <c r="E51" s="631">
        <v>3143688</v>
      </c>
      <c r="F51" s="631">
        <v>2889188.25</v>
      </c>
    </row>
    <row r="52" spans="1:6" ht="12.75">
      <c r="A52" s="630" t="s">
        <v>127</v>
      </c>
      <c r="B52" s="630">
        <v>355331.25</v>
      </c>
      <c r="C52" s="631">
        <v>285624</v>
      </c>
      <c r="D52" s="631">
        <v>364295</v>
      </c>
      <c r="E52" s="631">
        <v>241110.84</v>
      </c>
      <c r="F52" s="631">
        <v>222554</v>
      </c>
    </row>
    <row r="53" spans="1:6" ht="10.5" customHeight="1">
      <c r="A53" s="630"/>
      <c r="B53" s="630"/>
      <c r="C53" s="631"/>
      <c r="D53" s="631"/>
      <c r="E53" s="631"/>
      <c r="F53" s="631"/>
    </row>
    <row r="54" spans="1:6" ht="12.75">
      <c r="A54" s="630" t="s">
        <v>740</v>
      </c>
      <c r="B54" s="630">
        <v>2158762</v>
      </c>
      <c r="C54" s="631">
        <v>1969575.38</v>
      </c>
      <c r="D54" s="631">
        <v>1757986.25</v>
      </c>
      <c r="E54" s="631">
        <v>1332199.25</v>
      </c>
      <c r="F54" s="631">
        <v>1206435.5</v>
      </c>
    </row>
    <row r="55" spans="1:6" ht="12.75">
      <c r="A55" s="630" t="s">
        <v>741</v>
      </c>
      <c r="B55" s="630">
        <v>2454041.75</v>
      </c>
      <c r="C55" s="631">
        <v>2202828</v>
      </c>
      <c r="D55" s="631">
        <v>1771543.52</v>
      </c>
      <c r="E55" s="631">
        <v>1079272</v>
      </c>
      <c r="F55" s="631">
        <v>971629.5</v>
      </c>
    </row>
    <row r="56" spans="1:6" ht="12.75">
      <c r="A56" s="630" t="s">
        <v>742</v>
      </c>
      <c r="B56" s="630">
        <v>384693</v>
      </c>
      <c r="C56" s="631">
        <v>495797.85</v>
      </c>
      <c r="D56" s="631">
        <v>408832.25</v>
      </c>
      <c r="E56" s="631">
        <v>252497.5</v>
      </c>
      <c r="F56" s="631">
        <v>210508.75</v>
      </c>
    </row>
    <row r="57" spans="1:6" ht="12.75">
      <c r="A57" s="630" t="s">
        <v>67</v>
      </c>
      <c r="B57" s="630">
        <v>1456516.51</v>
      </c>
      <c r="C57" s="631">
        <v>1057903.5</v>
      </c>
      <c r="D57" s="631">
        <v>1006097.25</v>
      </c>
      <c r="E57" s="631">
        <v>670072.75</v>
      </c>
      <c r="F57" s="631">
        <v>626577.75</v>
      </c>
    </row>
    <row r="58" spans="1:6" ht="12.75">
      <c r="A58" s="630" t="s">
        <v>744</v>
      </c>
      <c r="B58" s="630">
        <v>155052.25</v>
      </c>
      <c r="C58" s="631">
        <v>163310.75</v>
      </c>
      <c r="D58" s="631">
        <v>167482.25</v>
      </c>
      <c r="E58" s="631">
        <v>95956</v>
      </c>
      <c r="F58" s="631">
        <v>87417.5</v>
      </c>
    </row>
    <row r="59" spans="3:6" ht="10.5" customHeight="1">
      <c r="C59" s="631"/>
      <c r="D59" s="631"/>
      <c r="E59" s="631"/>
      <c r="F59" s="631"/>
    </row>
    <row r="60" spans="1:7" s="635" customFormat="1" ht="12.75">
      <c r="A60" s="628" t="s">
        <v>293</v>
      </c>
      <c r="B60" s="630">
        <v>637348.25</v>
      </c>
      <c r="C60" s="634">
        <v>732494</v>
      </c>
      <c r="D60" s="634">
        <v>652810.75</v>
      </c>
      <c r="E60" s="634">
        <v>444967.75</v>
      </c>
      <c r="F60" s="631">
        <v>415995.25</v>
      </c>
      <c r="G60" s="620"/>
    </row>
    <row r="61" spans="1:7" s="635" customFormat="1" ht="12.75">
      <c r="A61" s="630" t="s">
        <v>73</v>
      </c>
      <c r="B61" s="630">
        <v>6470273.5</v>
      </c>
      <c r="C61" s="634">
        <v>6616279.529999999</v>
      </c>
      <c r="D61" s="634">
        <v>5431855.26</v>
      </c>
      <c r="E61" s="634">
        <v>3899275.26</v>
      </c>
      <c r="F61" s="631">
        <v>3475129</v>
      </c>
      <c r="G61" s="620"/>
    </row>
    <row r="62" spans="1:7" s="635" customFormat="1" ht="12.75">
      <c r="A62" s="630" t="s">
        <v>75</v>
      </c>
      <c r="B62" s="630">
        <v>21480883.49</v>
      </c>
      <c r="C62" s="634">
        <v>19788875.049999997</v>
      </c>
      <c r="D62" s="634">
        <v>16332235.340000002</v>
      </c>
      <c r="E62" s="634">
        <v>10798632.260000002</v>
      </c>
      <c r="F62" s="631">
        <v>9973856.15</v>
      </c>
      <c r="G62" s="620"/>
    </row>
    <row r="63" spans="1:7" s="635" customFormat="1" ht="12.75">
      <c r="A63" s="630" t="s">
        <v>77</v>
      </c>
      <c r="B63" s="630">
        <v>832808.25</v>
      </c>
      <c r="C63" s="634">
        <v>826324.6</v>
      </c>
      <c r="D63" s="634">
        <v>759978.25</v>
      </c>
      <c r="E63" s="634">
        <v>540908.5</v>
      </c>
      <c r="F63" s="631">
        <v>658945.22</v>
      </c>
      <c r="G63" s="620"/>
    </row>
    <row r="64" spans="1:7" s="635" customFormat="1" ht="12.75">
      <c r="A64" s="630" t="s">
        <v>79</v>
      </c>
      <c r="B64" s="630">
        <v>114961.75</v>
      </c>
      <c r="C64" s="634">
        <v>95255</v>
      </c>
      <c r="D64" s="634">
        <v>103105.75</v>
      </c>
      <c r="E64" s="634">
        <v>99825.5</v>
      </c>
      <c r="F64" s="631">
        <v>61481.25</v>
      </c>
      <c r="G64" s="620"/>
    </row>
    <row r="65" spans="1:7" s="635" customFormat="1" ht="10.5" customHeight="1">
      <c r="A65" s="630"/>
      <c r="B65" s="630"/>
      <c r="C65" s="634"/>
      <c r="D65" s="634"/>
      <c r="E65" s="634"/>
      <c r="F65" s="631"/>
      <c r="G65" s="636"/>
    </row>
    <row r="66" spans="1:6" ht="12.75">
      <c r="A66" s="630" t="s">
        <v>81</v>
      </c>
      <c r="B66" s="630">
        <v>2847871.21</v>
      </c>
      <c r="C66" s="631">
        <v>2595600.33</v>
      </c>
      <c r="D66" s="631">
        <v>1675851.96</v>
      </c>
      <c r="E66" s="631">
        <v>1505546.5</v>
      </c>
      <c r="F66" s="631">
        <v>1398963.19</v>
      </c>
    </row>
    <row r="67" spans="1:6" ht="12.75">
      <c r="A67" s="630" t="s">
        <v>83</v>
      </c>
      <c r="B67" s="630">
        <v>7268810.51</v>
      </c>
      <c r="C67" s="631">
        <v>6964478.6</v>
      </c>
      <c r="D67" s="631">
        <v>5475597.96</v>
      </c>
      <c r="E67" s="631">
        <v>4167051.62</v>
      </c>
      <c r="F67" s="631">
        <v>3776590.65</v>
      </c>
    </row>
    <row r="68" spans="1:6" ht="12.75">
      <c r="A68" s="630" t="s">
        <v>85</v>
      </c>
      <c r="B68" s="630">
        <v>229232</v>
      </c>
      <c r="C68" s="631">
        <v>236655.75</v>
      </c>
      <c r="D68" s="631">
        <v>242451.5</v>
      </c>
      <c r="E68" s="631">
        <v>179413.75</v>
      </c>
      <c r="F68" s="631">
        <v>244561.5</v>
      </c>
    </row>
    <row r="69" spans="1:6" ht="12.75">
      <c r="A69" s="630" t="s">
        <v>87</v>
      </c>
      <c r="B69" s="630">
        <v>2304242.7</v>
      </c>
      <c r="C69" s="631">
        <v>2069411.25</v>
      </c>
      <c r="D69" s="631">
        <v>1348192.5</v>
      </c>
      <c r="E69" s="631">
        <v>991506.36</v>
      </c>
      <c r="F69" s="631">
        <v>979390.5</v>
      </c>
    </row>
    <row r="70" spans="1:6" ht="12.75">
      <c r="A70" s="630" t="s">
        <v>89</v>
      </c>
      <c r="B70" s="630">
        <v>895307.5</v>
      </c>
      <c r="C70" s="631">
        <v>1027394.25</v>
      </c>
      <c r="D70" s="631">
        <v>794884.2</v>
      </c>
      <c r="E70" s="631">
        <v>537959</v>
      </c>
      <c r="F70" s="631">
        <v>419812.75</v>
      </c>
    </row>
    <row r="71" spans="1:6" ht="10.5" customHeight="1">
      <c r="A71" s="630"/>
      <c r="B71" s="630"/>
      <c r="C71" s="631"/>
      <c r="D71" s="631"/>
      <c r="E71" s="631"/>
      <c r="F71" s="631"/>
    </row>
    <row r="72" spans="1:6" ht="12.75">
      <c r="A72" s="630" t="s">
        <v>91</v>
      </c>
      <c r="B72" s="630">
        <v>1061475.75</v>
      </c>
      <c r="C72" s="631">
        <v>939088.9</v>
      </c>
      <c r="D72" s="631">
        <v>699424.45</v>
      </c>
      <c r="E72" s="631">
        <v>554898.25</v>
      </c>
      <c r="F72" s="631">
        <v>529642.25</v>
      </c>
    </row>
    <row r="73" spans="1:6" ht="12.75">
      <c r="A73" s="630" t="s">
        <v>93</v>
      </c>
      <c r="B73" s="630">
        <v>253762.25</v>
      </c>
      <c r="C73" s="631">
        <v>264979.87</v>
      </c>
      <c r="D73" s="631">
        <v>244320.25</v>
      </c>
      <c r="E73" s="631">
        <v>258580</v>
      </c>
      <c r="F73" s="631">
        <v>215473.75</v>
      </c>
    </row>
    <row r="74" spans="1:6" ht="12.75">
      <c r="A74" s="630" t="s">
        <v>95</v>
      </c>
      <c r="B74" s="630">
        <v>61454206.730000004</v>
      </c>
      <c r="C74" s="631">
        <v>43950225.96000002</v>
      </c>
      <c r="D74" s="631">
        <v>31102251.689999998</v>
      </c>
      <c r="E74" s="631">
        <v>24937733.23</v>
      </c>
      <c r="F74" s="631">
        <v>25148911.18</v>
      </c>
    </row>
    <row r="75" spans="1:6" ht="12.75">
      <c r="A75" s="630" t="s">
        <v>97</v>
      </c>
      <c r="B75" s="630">
        <v>2747678.85</v>
      </c>
      <c r="C75" s="631">
        <v>2432092.3</v>
      </c>
      <c r="D75" s="631">
        <v>1906375</v>
      </c>
      <c r="E75" s="631">
        <v>1536446.5</v>
      </c>
      <c r="F75" s="631">
        <v>1375806.33</v>
      </c>
    </row>
    <row r="76" spans="1:6" ht="12.75">
      <c r="A76" s="630" t="s">
        <v>99</v>
      </c>
      <c r="B76" s="630">
        <v>226419.5</v>
      </c>
      <c r="C76" s="631">
        <v>240719.75</v>
      </c>
      <c r="D76" s="631">
        <v>199356.8</v>
      </c>
      <c r="E76" s="631">
        <v>132378.58</v>
      </c>
      <c r="F76" s="631">
        <v>120483.51</v>
      </c>
    </row>
    <row r="77" spans="1:6" ht="10.5" customHeight="1">
      <c r="A77" s="630"/>
      <c r="B77" s="630"/>
      <c r="C77" s="631"/>
      <c r="D77" s="631"/>
      <c r="E77" s="631"/>
      <c r="F77" s="631"/>
    </row>
    <row r="78" spans="1:6" ht="12.75">
      <c r="A78" s="630" t="s">
        <v>101</v>
      </c>
      <c r="B78" s="630">
        <v>773930.25</v>
      </c>
      <c r="C78" s="631">
        <v>517649.25</v>
      </c>
      <c r="D78" s="631">
        <v>538355</v>
      </c>
      <c r="E78" s="631">
        <v>395637</v>
      </c>
      <c r="F78" s="631">
        <v>328207.5</v>
      </c>
    </row>
    <row r="79" spans="1:6" ht="12.75">
      <c r="A79" s="630" t="s">
        <v>103</v>
      </c>
      <c r="B79" s="630">
        <v>610784.75</v>
      </c>
      <c r="C79" s="631">
        <v>575200.25</v>
      </c>
      <c r="D79" s="631">
        <v>546604.25</v>
      </c>
      <c r="E79" s="631">
        <v>327216.25</v>
      </c>
      <c r="F79" s="631">
        <v>309480.25</v>
      </c>
    </row>
    <row r="80" spans="1:6" ht="12.75">
      <c r="A80" s="630" t="s">
        <v>105</v>
      </c>
      <c r="B80" s="630">
        <v>1207061.25</v>
      </c>
      <c r="C80" s="631">
        <v>1101982.25</v>
      </c>
      <c r="D80" s="631">
        <v>1057119.75</v>
      </c>
      <c r="E80" s="631">
        <v>701622.16</v>
      </c>
      <c r="F80" s="631">
        <v>586999.75</v>
      </c>
    </row>
    <row r="81" spans="1:6" ht="12.75">
      <c r="A81" s="630" t="s">
        <v>107</v>
      </c>
      <c r="B81" s="630">
        <v>741782.5</v>
      </c>
      <c r="C81" s="631">
        <v>771992.25</v>
      </c>
      <c r="D81" s="631">
        <v>637387.5</v>
      </c>
      <c r="E81" s="631">
        <v>462148.5</v>
      </c>
      <c r="F81" s="631">
        <v>397218</v>
      </c>
    </row>
    <row r="82" spans="1:6" ht="12.75">
      <c r="A82" s="630" t="s">
        <v>109</v>
      </c>
      <c r="B82" s="630">
        <v>3335333.5</v>
      </c>
      <c r="C82" s="631">
        <v>3156636.65</v>
      </c>
      <c r="D82" s="631">
        <v>3053612.76</v>
      </c>
      <c r="E82" s="631">
        <v>2350128.72</v>
      </c>
      <c r="F82" s="631">
        <v>2080302.5</v>
      </c>
    </row>
    <row r="83" spans="1:6" ht="17.25">
      <c r="A83" s="969" t="s">
        <v>284</v>
      </c>
      <c r="B83" s="969"/>
      <c r="C83" s="969"/>
      <c r="D83" s="969"/>
      <c r="E83" s="969"/>
      <c r="F83" s="637"/>
    </row>
    <row r="84" spans="1:5" ht="15">
      <c r="A84" s="970" t="s">
        <v>282</v>
      </c>
      <c r="B84" s="970"/>
      <c r="C84" s="970"/>
      <c r="D84" s="970"/>
      <c r="E84" s="970"/>
    </row>
    <row r="85" spans="1:5" ht="13.5" thickBot="1">
      <c r="A85" s="632"/>
      <c r="B85" s="632"/>
      <c r="C85" s="632"/>
      <c r="D85" s="632"/>
      <c r="E85" s="632"/>
    </row>
    <row r="86" spans="1:6" ht="15" customHeight="1" thickTop="1">
      <c r="A86" s="618"/>
      <c r="B86" s="619" t="s">
        <v>1005</v>
      </c>
      <c r="C86" s="619" t="s">
        <v>1005</v>
      </c>
      <c r="D86" s="619" t="s">
        <v>1005</v>
      </c>
      <c r="E86" s="619" t="s">
        <v>1005</v>
      </c>
      <c r="F86" s="619" t="s">
        <v>1005</v>
      </c>
    </row>
    <row r="87" spans="1:6" ht="12.75">
      <c r="A87" s="622" t="s">
        <v>692</v>
      </c>
      <c r="B87" s="623">
        <v>2006</v>
      </c>
      <c r="C87" s="623">
        <v>2007</v>
      </c>
      <c r="D87" s="623">
        <v>2008</v>
      </c>
      <c r="E87" s="623">
        <v>2009</v>
      </c>
      <c r="F87" s="623">
        <v>2010</v>
      </c>
    </row>
    <row r="88" spans="1:7" s="627" customFormat="1" ht="10.5" customHeight="1">
      <c r="A88" s="624"/>
      <c r="B88" s="633"/>
      <c r="C88" s="633"/>
      <c r="D88" s="633"/>
      <c r="E88" s="633"/>
      <c r="F88" s="633"/>
      <c r="G88" s="626"/>
    </row>
    <row r="89" spans="1:6" ht="12.75">
      <c r="A89" s="630" t="s">
        <v>111</v>
      </c>
      <c r="B89" s="628">
        <v>1312569.75</v>
      </c>
      <c r="C89" s="629">
        <v>976381.5</v>
      </c>
      <c r="D89" s="629">
        <v>808814.61</v>
      </c>
      <c r="E89" s="629">
        <v>623208.5</v>
      </c>
      <c r="F89" s="629">
        <v>625045.26</v>
      </c>
    </row>
    <row r="90" spans="1:6" ht="12.75">
      <c r="A90" s="630" t="s">
        <v>113</v>
      </c>
      <c r="B90" s="630">
        <v>1532178.5</v>
      </c>
      <c r="C90" s="631">
        <v>1281411.5</v>
      </c>
      <c r="D90" s="631">
        <v>1077136</v>
      </c>
      <c r="E90" s="631">
        <v>820013.52</v>
      </c>
      <c r="F90" s="631">
        <v>814941.65</v>
      </c>
    </row>
    <row r="91" spans="1:6" ht="12.75">
      <c r="A91" s="630" t="s">
        <v>115</v>
      </c>
      <c r="B91" s="630">
        <v>991294.05</v>
      </c>
      <c r="C91" s="631">
        <v>713639.88</v>
      </c>
      <c r="D91" s="631">
        <v>673147.6</v>
      </c>
      <c r="E91" s="631">
        <v>468316.7</v>
      </c>
      <c r="F91" s="631">
        <v>472126.25</v>
      </c>
    </row>
    <row r="92" spans="1:6" ht="12.75">
      <c r="A92" s="630" t="s">
        <v>117</v>
      </c>
      <c r="B92" s="630">
        <v>1064547.75</v>
      </c>
      <c r="C92" s="631">
        <v>972733.2</v>
      </c>
      <c r="D92" s="631">
        <v>802048.95</v>
      </c>
      <c r="E92" s="631">
        <v>699667.75</v>
      </c>
      <c r="F92" s="631">
        <v>546615</v>
      </c>
    </row>
    <row r="93" spans="1:6" ht="12.75">
      <c r="A93" s="630" t="s">
        <v>119</v>
      </c>
      <c r="B93" s="630">
        <v>250350.75</v>
      </c>
      <c r="C93" s="631">
        <v>306791</v>
      </c>
      <c r="D93" s="631">
        <v>275189</v>
      </c>
      <c r="E93" s="631">
        <v>211521.43</v>
      </c>
      <c r="F93" s="631">
        <v>151051.25</v>
      </c>
    </row>
    <row r="94" spans="1:6" ht="10.5" customHeight="1">
      <c r="A94" s="630"/>
      <c r="B94" s="630"/>
      <c r="C94" s="631"/>
      <c r="D94" s="631"/>
      <c r="E94" s="631"/>
      <c r="F94" s="631"/>
    </row>
    <row r="95" spans="1:6" ht="12.75">
      <c r="A95" s="630" t="s">
        <v>121</v>
      </c>
      <c r="B95" s="630">
        <v>3104130.83</v>
      </c>
      <c r="C95" s="631">
        <v>2409601</v>
      </c>
      <c r="D95" s="631">
        <v>1816582.9</v>
      </c>
      <c r="E95" s="631">
        <v>1232698.75</v>
      </c>
      <c r="F95" s="631">
        <v>1180274</v>
      </c>
    </row>
    <row r="96" spans="1:6" ht="12.75">
      <c r="A96" s="630" t="s">
        <v>123</v>
      </c>
      <c r="B96" s="630">
        <v>877152</v>
      </c>
      <c r="C96" s="631">
        <v>740519.25</v>
      </c>
      <c r="D96" s="631">
        <v>601574</v>
      </c>
      <c r="E96" s="631">
        <v>434691.25</v>
      </c>
      <c r="F96" s="631">
        <v>382656.75</v>
      </c>
    </row>
    <row r="97" spans="1:6" ht="12.75">
      <c r="A97" s="630" t="s">
        <v>124</v>
      </c>
      <c r="B97" s="630">
        <v>346447.75</v>
      </c>
      <c r="C97" s="631">
        <v>305010.75</v>
      </c>
      <c r="D97" s="631">
        <v>358513.75</v>
      </c>
      <c r="E97" s="631">
        <v>246964.25</v>
      </c>
      <c r="F97" s="631">
        <v>240272.5</v>
      </c>
    </row>
    <row r="98" spans="1:6" ht="12.75">
      <c r="A98" s="630" t="s">
        <v>126</v>
      </c>
      <c r="B98" s="630">
        <v>1199596.17</v>
      </c>
      <c r="C98" s="631">
        <v>1147825.12</v>
      </c>
      <c r="D98" s="631">
        <v>1056526.06</v>
      </c>
      <c r="E98" s="631">
        <v>791768.19</v>
      </c>
      <c r="F98" s="631">
        <v>701324.78</v>
      </c>
    </row>
    <row r="99" spans="1:6" ht="12.75">
      <c r="A99" s="630" t="s">
        <v>128</v>
      </c>
      <c r="B99" s="630">
        <v>2160699.01</v>
      </c>
      <c r="C99" s="631">
        <v>1878381.75</v>
      </c>
      <c r="D99" s="631">
        <v>1472612.78</v>
      </c>
      <c r="E99" s="631">
        <v>1155375.71</v>
      </c>
      <c r="F99" s="631">
        <v>940374.13</v>
      </c>
    </row>
    <row r="100" spans="1:6" ht="10.5" customHeight="1">
      <c r="A100" s="630"/>
      <c r="B100" s="630"/>
      <c r="C100" s="631"/>
      <c r="D100" s="631"/>
      <c r="E100" s="631"/>
      <c r="F100" s="631"/>
    </row>
    <row r="101" spans="1:6" ht="12.75">
      <c r="A101" s="630" t="s">
        <v>129</v>
      </c>
      <c r="B101" s="630">
        <v>567512</v>
      </c>
      <c r="C101" s="631">
        <v>837349.03</v>
      </c>
      <c r="D101" s="631">
        <v>508849.05</v>
      </c>
      <c r="E101" s="631">
        <v>422488.25</v>
      </c>
      <c r="F101" s="631">
        <v>302992.5</v>
      </c>
    </row>
    <row r="102" spans="1:6" ht="12.75">
      <c r="A102" s="630" t="s">
        <v>131</v>
      </c>
      <c r="B102" s="630">
        <v>1485768.25</v>
      </c>
      <c r="C102" s="631">
        <v>1383376</v>
      </c>
      <c r="D102" s="631">
        <v>1540279.9</v>
      </c>
      <c r="E102" s="631">
        <v>826140</v>
      </c>
      <c r="F102" s="631">
        <v>709065</v>
      </c>
    </row>
    <row r="103" spans="1:6" ht="12.75">
      <c r="A103" s="630" t="s">
        <v>133</v>
      </c>
      <c r="B103" s="630">
        <v>62436913.42</v>
      </c>
      <c r="C103" s="631">
        <v>41696101.95999999</v>
      </c>
      <c r="D103" s="631">
        <v>31100664.699999996</v>
      </c>
      <c r="E103" s="631">
        <v>27283365.379999995</v>
      </c>
      <c r="F103" s="631">
        <v>21066031.13999999</v>
      </c>
    </row>
    <row r="104" spans="1:6" ht="12.75">
      <c r="A104" s="630" t="s">
        <v>135</v>
      </c>
      <c r="B104" s="630">
        <v>835598.89</v>
      </c>
      <c r="C104" s="631">
        <v>965032</v>
      </c>
      <c r="D104" s="631">
        <v>858592.25</v>
      </c>
      <c r="E104" s="631">
        <v>588557.75</v>
      </c>
      <c r="F104" s="631">
        <v>544945.75</v>
      </c>
    </row>
    <row r="105" spans="1:6" ht="12.75">
      <c r="A105" s="630" t="s">
        <v>137</v>
      </c>
      <c r="B105" s="630">
        <v>687990</v>
      </c>
      <c r="C105" s="631">
        <v>608010.25</v>
      </c>
      <c r="D105" s="631">
        <v>374184.25</v>
      </c>
      <c r="E105" s="631">
        <v>410209</v>
      </c>
      <c r="F105" s="631">
        <v>296775</v>
      </c>
    </row>
    <row r="106" spans="1:6" ht="10.5" customHeight="1">
      <c r="A106" s="630"/>
      <c r="B106" s="630"/>
      <c r="C106" s="631"/>
      <c r="D106" s="631"/>
      <c r="E106" s="631"/>
      <c r="F106" s="631"/>
    </row>
    <row r="107" spans="1:6" ht="12.75">
      <c r="A107" s="630" t="s">
        <v>139</v>
      </c>
      <c r="B107" s="630">
        <v>269946.39</v>
      </c>
      <c r="C107" s="631">
        <v>243329.25</v>
      </c>
      <c r="D107" s="631">
        <v>189973</v>
      </c>
      <c r="E107" s="631">
        <v>166592</v>
      </c>
      <c r="F107" s="631">
        <v>122116.75</v>
      </c>
    </row>
    <row r="108" spans="1:6" ht="12.75">
      <c r="A108" s="630" t="s">
        <v>919</v>
      </c>
      <c r="B108" s="630">
        <v>4263502.5</v>
      </c>
      <c r="C108" s="631">
        <v>3942114.06</v>
      </c>
      <c r="D108" s="631">
        <v>3609712.5</v>
      </c>
      <c r="E108" s="631">
        <v>2735264.25</v>
      </c>
      <c r="F108" s="631">
        <v>2367521.75</v>
      </c>
    </row>
    <row r="109" spans="1:6" ht="12.75">
      <c r="A109" s="630" t="s">
        <v>141</v>
      </c>
      <c r="B109" s="630">
        <v>1005705.25</v>
      </c>
      <c r="C109" s="631">
        <v>936145.73</v>
      </c>
      <c r="D109" s="631">
        <v>819169.29</v>
      </c>
      <c r="E109" s="631">
        <v>548508.75</v>
      </c>
      <c r="F109" s="631">
        <v>539517.25</v>
      </c>
    </row>
    <row r="110" spans="1:6" ht="12.75">
      <c r="A110" s="630" t="s">
        <v>142</v>
      </c>
      <c r="B110" s="630">
        <v>3663441.38</v>
      </c>
      <c r="C110" s="631">
        <v>3347482.3</v>
      </c>
      <c r="D110" s="631">
        <v>3043108.8</v>
      </c>
      <c r="E110" s="631">
        <v>2946743.51</v>
      </c>
      <c r="F110" s="631">
        <v>2382388.55</v>
      </c>
    </row>
    <row r="111" spans="1:6" ht="12.75">
      <c r="A111" s="630" t="s">
        <v>144</v>
      </c>
      <c r="B111" s="630">
        <v>499616.55</v>
      </c>
      <c r="C111" s="631">
        <v>369024.76</v>
      </c>
      <c r="D111" s="631">
        <v>437166</v>
      </c>
      <c r="E111" s="631">
        <v>348812.04</v>
      </c>
      <c r="F111" s="631">
        <v>230159</v>
      </c>
    </row>
    <row r="112" spans="1:6" ht="10.5" customHeight="1">
      <c r="A112" s="630"/>
      <c r="B112" s="630"/>
      <c r="C112" s="631"/>
      <c r="D112" s="631"/>
      <c r="E112" s="631"/>
      <c r="F112" s="631"/>
    </row>
    <row r="113" spans="1:6" ht="12.75">
      <c r="A113" s="628" t="s">
        <v>146</v>
      </c>
      <c r="B113" s="630">
        <v>341569.07</v>
      </c>
      <c r="C113" s="631">
        <v>257136.96</v>
      </c>
      <c r="D113" s="631">
        <v>288833.72</v>
      </c>
      <c r="E113" s="631">
        <v>237299.14</v>
      </c>
      <c r="F113" s="631">
        <v>189178.75</v>
      </c>
    </row>
    <row r="114" spans="1:6" ht="12.75">
      <c r="A114" s="630" t="s">
        <v>148</v>
      </c>
      <c r="B114" s="630">
        <v>2722036.5</v>
      </c>
      <c r="C114" s="631">
        <v>2139563.14</v>
      </c>
      <c r="D114" s="631">
        <v>1641444.25</v>
      </c>
      <c r="E114" s="631">
        <v>1091301.25</v>
      </c>
      <c r="F114" s="631">
        <v>1118683.75</v>
      </c>
    </row>
    <row r="115" spans="1:6" ht="12.75">
      <c r="A115" s="630" t="s">
        <v>150</v>
      </c>
      <c r="B115" s="630">
        <v>449375.55</v>
      </c>
      <c r="C115" s="631">
        <v>563161</v>
      </c>
      <c r="D115" s="631">
        <v>490556.01</v>
      </c>
      <c r="E115" s="631">
        <v>309668.32</v>
      </c>
      <c r="F115" s="631">
        <v>371157.25</v>
      </c>
    </row>
    <row r="116" spans="1:6" ht="12.75">
      <c r="A116" s="630" t="s">
        <v>152</v>
      </c>
      <c r="B116" s="630">
        <v>582821</v>
      </c>
      <c r="C116" s="631">
        <v>637902.5</v>
      </c>
      <c r="D116" s="631">
        <v>502076</v>
      </c>
      <c r="E116" s="631">
        <v>386402.5</v>
      </c>
      <c r="F116" s="631">
        <v>346217.75</v>
      </c>
    </row>
    <row r="117" spans="1:6" ht="12.75">
      <c r="A117" s="630" t="s">
        <v>154</v>
      </c>
      <c r="B117" s="630">
        <v>14891591.55</v>
      </c>
      <c r="C117" s="631">
        <v>10762089.719999999</v>
      </c>
      <c r="D117" s="631">
        <v>7394000</v>
      </c>
      <c r="E117" s="631">
        <v>5988757.130000001</v>
      </c>
      <c r="F117" s="631">
        <v>4952648.25</v>
      </c>
    </row>
    <row r="118" spans="1:6" ht="10.5" customHeight="1">
      <c r="A118" s="630"/>
      <c r="B118" s="630"/>
      <c r="C118" s="631"/>
      <c r="D118" s="631"/>
      <c r="E118" s="631"/>
      <c r="F118" s="631"/>
    </row>
    <row r="119" spans="1:6" ht="12.75">
      <c r="A119" s="630" t="s">
        <v>156</v>
      </c>
      <c r="B119" s="630">
        <v>17004610.68</v>
      </c>
      <c r="C119" s="631">
        <v>10610006.63</v>
      </c>
      <c r="D119" s="631">
        <v>8366743.010000001</v>
      </c>
      <c r="E119" s="631">
        <v>6246221.010000001</v>
      </c>
      <c r="F119" s="631">
        <v>5965715</v>
      </c>
    </row>
    <row r="120" spans="1:6" ht="12.75">
      <c r="A120" s="630" t="s">
        <v>158</v>
      </c>
      <c r="B120" s="630">
        <v>240046.65</v>
      </c>
      <c r="C120" s="631">
        <v>287663.75</v>
      </c>
      <c r="D120" s="631">
        <v>275718.5</v>
      </c>
      <c r="E120" s="631">
        <v>150097.5</v>
      </c>
      <c r="F120" s="631">
        <v>210219.75</v>
      </c>
    </row>
    <row r="121" spans="1:6" ht="12.75">
      <c r="A121" s="630" t="s">
        <v>160</v>
      </c>
      <c r="B121" s="630">
        <v>256224.25</v>
      </c>
      <c r="C121" s="631">
        <v>352896.75</v>
      </c>
      <c r="D121" s="631">
        <v>234468.75</v>
      </c>
      <c r="E121" s="631">
        <v>148318.75</v>
      </c>
      <c r="F121" s="631">
        <v>197780.35</v>
      </c>
    </row>
    <row r="122" spans="1:6" ht="12.75">
      <c r="A122" s="630" t="s">
        <v>162</v>
      </c>
      <c r="B122" s="630">
        <v>703585.98</v>
      </c>
      <c r="C122" s="631">
        <v>763742.94</v>
      </c>
      <c r="D122" s="631">
        <v>798213.13</v>
      </c>
      <c r="E122" s="631">
        <v>554177.65</v>
      </c>
      <c r="F122" s="631">
        <v>490646.75</v>
      </c>
    </row>
    <row r="123" spans="1:6" ht="12.75">
      <c r="A123" s="630" t="s">
        <v>164</v>
      </c>
      <c r="B123" s="630">
        <v>3155373.25</v>
      </c>
      <c r="C123" s="631">
        <v>2518488</v>
      </c>
      <c r="D123" s="631">
        <v>1686967.5</v>
      </c>
      <c r="E123" s="631">
        <v>1571355.9</v>
      </c>
      <c r="F123" s="631">
        <v>1264258.75</v>
      </c>
    </row>
    <row r="124" spans="1:5" ht="17.25">
      <c r="A124" s="969" t="s">
        <v>284</v>
      </c>
      <c r="B124" s="969"/>
      <c r="C124" s="969"/>
      <c r="D124" s="969"/>
      <c r="E124" s="969"/>
    </row>
    <row r="125" spans="1:5" ht="15">
      <c r="A125" s="970" t="s">
        <v>282</v>
      </c>
      <c r="B125" s="970"/>
      <c r="C125" s="970"/>
      <c r="D125" s="970"/>
      <c r="E125" s="970"/>
    </row>
    <row r="126" spans="1:5" ht="13.5" thickBot="1">
      <c r="A126" s="632"/>
      <c r="B126" s="632"/>
      <c r="C126" s="632"/>
      <c r="D126" s="632"/>
      <c r="E126" s="632"/>
    </row>
    <row r="127" spans="1:6" ht="15" customHeight="1" thickTop="1">
      <c r="A127" s="618"/>
      <c r="B127" s="619" t="s">
        <v>1005</v>
      </c>
      <c r="C127" s="619" t="s">
        <v>1005</v>
      </c>
      <c r="D127" s="619" t="s">
        <v>1005</v>
      </c>
      <c r="E127" s="619" t="s">
        <v>1005</v>
      </c>
      <c r="F127" s="619" t="s">
        <v>1005</v>
      </c>
    </row>
    <row r="128" spans="1:6" ht="12.75">
      <c r="A128" s="622" t="s">
        <v>692</v>
      </c>
      <c r="B128" s="623">
        <v>2006</v>
      </c>
      <c r="C128" s="623">
        <v>2007</v>
      </c>
      <c r="D128" s="623">
        <v>2008</v>
      </c>
      <c r="E128" s="623">
        <v>2009</v>
      </c>
      <c r="F128" s="623">
        <v>2010</v>
      </c>
    </row>
    <row r="129" spans="1:7" s="627" customFormat="1" ht="10.5" customHeight="1">
      <c r="A129" s="624"/>
      <c r="B129" s="633"/>
      <c r="C129" s="633"/>
      <c r="D129" s="633"/>
      <c r="E129" s="633"/>
      <c r="F129" s="633"/>
      <c r="G129" s="626"/>
    </row>
    <row r="130" spans="1:6" ht="12.75">
      <c r="A130" s="630" t="s">
        <v>166</v>
      </c>
      <c r="B130" s="628">
        <v>1458386.5</v>
      </c>
      <c r="C130" s="629">
        <v>1813892</v>
      </c>
      <c r="D130" s="629">
        <v>1504823.64</v>
      </c>
      <c r="E130" s="629">
        <v>1037327</v>
      </c>
      <c r="F130" s="629">
        <v>1045915</v>
      </c>
    </row>
    <row r="131" spans="1:6" ht="12.75">
      <c r="A131" s="630" t="s">
        <v>168</v>
      </c>
      <c r="B131" s="630">
        <v>1534172.25</v>
      </c>
      <c r="C131" s="631">
        <v>1058453.5</v>
      </c>
      <c r="D131" s="631">
        <v>876719</v>
      </c>
      <c r="E131" s="631">
        <v>626148.5</v>
      </c>
      <c r="F131" s="631">
        <v>597991.25</v>
      </c>
    </row>
    <row r="132" spans="1:6" ht="12.75">
      <c r="A132" s="630" t="s">
        <v>170</v>
      </c>
      <c r="B132" s="630">
        <v>484940.92</v>
      </c>
      <c r="C132" s="631">
        <v>421668.59</v>
      </c>
      <c r="D132" s="631">
        <v>555780.53</v>
      </c>
      <c r="E132" s="631">
        <v>464801.99</v>
      </c>
      <c r="F132" s="631">
        <v>314696.61</v>
      </c>
    </row>
    <row r="133" spans="1:6" ht="12.75">
      <c r="A133" s="630" t="s">
        <v>172</v>
      </c>
      <c r="B133" s="630">
        <v>805358.6</v>
      </c>
      <c r="C133" s="631">
        <v>1042045.77</v>
      </c>
      <c r="D133" s="631">
        <v>679873.75</v>
      </c>
      <c r="E133" s="631">
        <v>461528.25</v>
      </c>
      <c r="F133" s="631">
        <v>472931.71</v>
      </c>
    </row>
    <row r="134" spans="1:6" ht="12.75">
      <c r="A134" s="630" t="s">
        <v>174</v>
      </c>
      <c r="B134" s="630">
        <v>4771475.06</v>
      </c>
      <c r="C134" s="631">
        <v>4549100.67</v>
      </c>
      <c r="D134" s="631">
        <v>4678057.54</v>
      </c>
      <c r="E134" s="631">
        <v>3380817.53</v>
      </c>
      <c r="F134" s="631">
        <v>3292403.26</v>
      </c>
    </row>
    <row r="135" spans="1:7" s="627" customFormat="1" ht="10.5" customHeight="1">
      <c r="A135" s="638"/>
      <c r="B135" s="639"/>
      <c r="C135" s="638"/>
      <c r="D135" s="638"/>
      <c r="E135" s="638"/>
      <c r="F135" s="638"/>
      <c r="G135" s="626"/>
    </row>
    <row r="136" spans="1:6" ht="12.75">
      <c r="A136" s="640" t="s">
        <v>800</v>
      </c>
      <c r="B136" s="641">
        <v>509776852.87000006</v>
      </c>
      <c r="C136" s="641">
        <v>420930111.12999994</v>
      </c>
      <c r="D136" s="641">
        <v>319831531.12</v>
      </c>
      <c r="E136" s="641">
        <v>249599166.72</v>
      </c>
      <c r="F136" s="641">
        <v>234158970.87000003</v>
      </c>
    </row>
    <row r="137" spans="1:5" ht="13.5" thickBot="1">
      <c r="A137" s="642"/>
      <c r="B137" s="643"/>
      <c r="C137" s="643"/>
      <c r="D137" s="643"/>
      <c r="E137" s="643"/>
    </row>
    <row r="138" spans="1:6" ht="15" customHeight="1" thickTop="1">
      <c r="A138" s="618"/>
      <c r="B138" s="619" t="s">
        <v>1005</v>
      </c>
      <c r="C138" s="619" t="s">
        <v>1005</v>
      </c>
      <c r="D138" s="619" t="s">
        <v>1005</v>
      </c>
      <c r="E138" s="619" t="s">
        <v>1005</v>
      </c>
      <c r="F138" s="619" t="s">
        <v>1005</v>
      </c>
    </row>
    <row r="139" spans="1:6" ht="12.75">
      <c r="A139" s="622" t="s">
        <v>801</v>
      </c>
      <c r="B139" s="623">
        <v>2006</v>
      </c>
      <c r="C139" s="623">
        <v>2007</v>
      </c>
      <c r="D139" s="623">
        <v>2008</v>
      </c>
      <c r="E139" s="623">
        <v>2009</v>
      </c>
      <c r="F139" s="623">
        <v>2010</v>
      </c>
    </row>
    <row r="140" spans="1:7" s="627" customFormat="1" ht="10.5" customHeight="1">
      <c r="A140" s="624"/>
      <c r="B140" s="625"/>
      <c r="C140" s="625"/>
      <c r="D140" s="625"/>
      <c r="E140" s="625"/>
      <c r="F140" s="625"/>
      <c r="G140" s="626"/>
    </row>
    <row r="141" spans="1:6" ht="12.75">
      <c r="A141" s="628" t="s">
        <v>179</v>
      </c>
      <c r="B141" s="628">
        <v>21048357.990000002</v>
      </c>
      <c r="C141" s="629">
        <v>17455808.09</v>
      </c>
      <c r="D141" s="629">
        <v>13253129.25</v>
      </c>
      <c r="E141" s="629">
        <v>8728058.45</v>
      </c>
      <c r="F141" s="629">
        <v>9037545.76</v>
      </c>
    </row>
    <row r="142" spans="1:6" ht="12.75">
      <c r="A142" s="630" t="s">
        <v>713</v>
      </c>
      <c r="B142" s="630">
        <v>153550.5</v>
      </c>
      <c r="C142" s="631">
        <v>175400.5</v>
      </c>
      <c r="D142" s="631">
        <v>140951.25</v>
      </c>
      <c r="E142" s="631">
        <v>110518.75</v>
      </c>
      <c r="F142" s="631">
        <v>106700.75</v>
      </c>
    </row>
    <row r="143" spans="1:6" ht="12.75">
      <c r="A143" s="630" t="s">
        <v>181</v>
      </c>
      <c r="B143" s="630">
        <v>462320.75</v>
      </c>
      <c r="C143" s="631">
        <v>584976</v>
      </c>
      <c r="D143" s="631">
        <v>554112.15</v>
      </c>
      <c r="E143" s="631">
        <v>309817.25</v>
      </c>
      <c r="F143" s="631">
        <v>270451.5</v>
      </c>
    </row>
    <row r="144" spans="1:6" ht="12.75">
      <c r="A144" s="630" t="s">
        <v>183</v>
      </c>
      <c r="B144" s="630">
        <v>184987.25</v>
      </c>
      <c r="C144" s="631">
        <v>174817</v>
      </c>
      <c r="D144" s="631">
        <v>148066.75</v>
      </c>
      <c r="E144" s="631">
        <v>96061.25</v>
      </c>
      <c r="F144" s="631">
        <v>102581.25</v>
      </c>
    </row>
    <row r="145" spans="1:6" ht="12.75">
      <c r="A145" s="630" t="s">
        <v>185</v>
      </c>
      <c r="B145" s="630">
        <v>2905217.25</v>
      </c>
      <c r="C145" s="631">
        <v>2262639.5</v>
      </c>
      <c r="D145" s="631">
        <v>2286665.31</v>
      </c>
      <c r="E145" s="631">
        <v>1528731.25</v>
      </c>
      <c r="F145" s="631">
        <v>1342616.75</v>
      </c>
    </row>
    <row r="146" spans="1:6" ht="10.5" customHeight="1">
      <c r="A146" s="630"/>
      <c r="B146" s="630"/>
      <c r="C146" s="631"/>
      <c r="D146" s="631"/>
      <c r="E146" s="631"/>
      <c r="F146" s="631"/>
    </row>
    <row r="147" spans="1:6" ht="12.75">
      <c r="A147" s="630" t="s">
        <v>130</v>
      </c>
      <c r="B147" s="630">
        <v>18214066.86</v>
      </c>
      <c r="C147" s="631">
        <v>15230694.540000001</v>
      </c>
      <c r="D147" s="631">
        <v>11695969.35</v>
      </c>
      <c r="E147" s="631">
        <v>9397549.6</v>
      </c>
      <c r="F147" s="631">
        <v>8732274.07</v>
      </c>
    </row>
    <row r="148" spans="1:6" ht="12.75">
      <c r="A148" s="630" t="s">
        <v>132</v>
      </c>
      <c r="B148" s="630">
        <v>700912.5</v>
      </c>
      <c r="C148" s="631">
        <v>635701.5</v>
      </c>
      <c r="D148" s="631">
        <v>568780.75</v>
      </c>
      <c r="E148" s="631">
        <v>416202</v>
      </c>
      <c r="F148" s="631">
        <v>325716.25</v>
      </c>
    </row>
    <row r="149" spans="1:6" ht="12.75">
      <c r="A149" s="630" t="s">
        <v>808</v>
      </c>
      <c r="B149" s="630">
        <v>112137.75</v>
      </c>
      <c r="C149" s="631">
        <v>84435.5</v>
      </c>
      <c r="D149" s="631">
        <v>63732.75</v>
      </c>
      <c r="E149" s="631">
        <v>53528.75</v>
      </c>
      <c r="F149" s="631">
        <v>43242.75</v>
      </c>
    </row>
    <row r="150" spans="1:6" ht="12.75">
      <c r="A150" s="630" t="s">
        <v>136</v>
      </c>
      <c r="B150" s="630">
        <v>858834.5</v>
      </c>
      <c r="C150" s="631">
        <v>1173329.28</v>
      </c>
      <c r="D150" s="631">
        <v>779548.26</v>
      </c>
      <c r="E150" s="631">
        <v>623562.5</v>
      </c>
      <c r="F150" s="631">
        <v>603184</v>
      </c>
    </row>
    <row r="151" spans="1:6" ht="12.75">
      <c r="A151" s="630" t="s">
        <v>810</v>
      </c>
      <c r="B151" s="630">
        <v>130919</v>
      </c>
      <c r="C151" s="631">
        <v>130254</v>
      </c>
      <c r="D151" s="631">
        <v>105130.25</v>
      </c>
      <c r="E151" s="631">
        <v>57915.5</v>
      </c>
      <c r="F151" s="631">
        <v>100057.75</v>
      </c>
    </row>
    <row r="152" spans="1:6" ht="10.5" customHeight="1">
      <c r="A152" s="630"/>
      <c r="B152" s="630"/>
      <c r="C152" s="631"/>
      <c r="D152" s="631"/>
      <c r="E152" s="631"/>
      <c r="F152" s="631"/>
    </row>
    <row r="153" spans="1:6" ht="12.75">
      <c r="A153" s="630" t="s">
        <v>732</v>
      </c>
      <c r="B153" s="630">
        <v>1891839.87</v>
      </c>
      <c r="C153" s="631">
        <v>1038906.59</v>
      </c>
      <c r="D153" s="631">
        <v>714781.56</v>
      </c>
      <c r="E153" s="631">
        <v>942332.21</v>
      </c>
      <c r="F153" s="631">
        <v>1031278.38</v>
      </c>
    </row>
    <row r="154" spans="1:6" ht="12.75">
      <c r="A154" s="644" t="s">
        <v>811</v>
      </c>
      <c r="B154" s="630">
        <v>615266.9</v>
      </c>
      <c r="C154" s="631">
        <v>822660.18</v>
      </c>
      <c r="D154" s="631">
        <v>1807140.94</v>
      </c>
      <c r="E154" s="631">
        <v>951451.34</v>
      </c>
      <c r="F154" s="631">
        <v>996837.3</v>
      </c>
    </row>
    <row r="155" spans="1:6" ht="12.75">
      <c r="A155" s="630" t="s">
        <v>737</v>
      </c>
      <c r="B155" s="630">
        <v>301363.75</v>
      </c>
      <c r="C155" s="631">
        <v>271530.5</v>
      </c>
      <c r="D155" s="631">
        <v>308166.66</v>
      </c>
      <c r="E155" s="631">
        <v>184433.75</v>
      </c>
      <c r="F155" s="631">
        <v>97420.75</v>
      </c>
    </row>
    <row r="156" spans="1:6" ht="12.75">
      <c r="A156" s="630" t="s">
        <v>143</v>
      </c>
      <c r="B156" s="630">
        <v>2693181.21</v>
      </c>
      <c r="C156" s="631">
        <v>2205468.25</v>
      </c>
      <c r="D156" s="631">
        <v>1909928.75</v>
      </c>
      <c r="E156" s="631">
        <v>1228501.25</v>
      </c>
      <c r="F156" s="631">
        <v>1101534.75</v>
      </c>
    </row>
    <row r="157" spans="1:6" ht="12.75">
      <c r="A157" s="630" t="s">
        <v>814</v>
      </c>
      <c r="B157" s="630">
        <v>165394.5</v>
      </c>
      <c r="C157" s="631">
        <v>134762.25</v>
      </c>
      <c r="D157" s="631">
        <v>122228.75</v>
      </c>
      <c r="E157" s="631">
        <v>67225.75</v>
      </c>
      <c r="F157" s="631">
        <v>74611</v>
      </c>
    </row>
    <row r="158" spans="1:6" ht="10.5" customHeight="1">
      <c r="A158" s="630"/>
      <c r="B158" s="630"/>
      <c r="C158" s="631"/>
      <c r="D158" s="631"/>
      <c r="E158" s="631"/>
      <c r="F158" s="631"/>
    </row>
    <row r="159" spans="1:6" ht="12.75">
      <c r="A159" s="630" t="s">
        <v>147</v>
      </c>
      <c r="B159" s="630">
        <v>6618081.3100000005</v>
      </c>
      <c r="C159" s="631">
        <v>6161990.8100000005</v>
      </c>
      <c r="D159" s="631">
        <v>5093035</v>
      </c>
      <c r="E159" s="631">
        <v>3584531.3</v>
      </c>
      <c r="F159" s="631">
        <v>3390825.66</v>
      </c>
    </row>
    <row r="160" spans="1:6" ht="12.75">
      <c r="A160" s="630" t="s">
        <v>816</v>
      </c>
      <c r="B160" s="630">
        <v>2037162.4</v>
      </c>
      <c r="C160" s="631">
        <v>1635274.2</v>
      </c>
      <c r="D160" s="631">
        <v>1669350.8</v>
      </c>
      <c r="E160" s="631">
        <v>1065004.5</v>
      </c>
      <c r="F160" s="631">
        <v>838107.06</v>
      </c>
    </row>
    <row r="161" spans="1:6" ht="12.75">
      <c r="A161" s="630" t="s">
        <v>151</v>
      </c>
      <c r="B161" s="630">
        <v>577812.75</v>
      </c>
      <c r="C161" s="631">
        <v>765223.75</v>
      </c>
      <c r="D161" s="631">
        <v>633026.25</v>
      </c>
      <c r="E161" s="631">
        <v>511521.55</v>
      </c>
      <c r="F161" s="631">
        <v>317384.5</v>
      </c>
    </row>
    <row r="162" spans="1:6" ht="12.75">
      <c r="A162" s="630" t="s">
        <v>818</v>
      </c>
      <c r="B162" s="630">
        <v>199125.75</v>
      </c>
      <c r="C162" s="631">
        <v>220344</v>
      </c>
      <c r="D162" s="631">
        <v>152937.25</v>
      </c>
      <c r="E162" s="631">
        <v>128164.25</v>
      </c>
      <c r="F162" s="631">
        <v>127819.75</v>
      </c>
    </row>
    <row r="163" spans="1:6" ht="12.75">
      <c r="A163" s="628" t="s">
        <v>155</v>
      </c>
      <c r="B163" s="630">
        <v>2392770.86</v>
      </c>
      <c r="C163" s="631">
        <v>2636467.75</v>
      </c>
      <c r="D163" s="631">
        <v>2247924.2</v>
      </c>
      <c r="E163" s="631">
        <v>1514609.25</v>
      </c>
      <c r="F163" s="631">
        <v>1653025.75</v>
      </c>
    </row>
    <row r="164" spans="1:6" ht="17.25">
      <c r="A164" s="969" t="s">
        <v>284</v>
      </c>
      <c r="B164" s="969"/>
      <c r="C164" s="969"/>
      <c r="D164" s="969"/>
      <c r="E164" s="969"/>
      <c r="F164" s="620"/>
    </row>
    <row r="165" spans="1:5" ht="15">
      <c r="A165" s="970" t="s">
        <v>282</v>
      </c>
      <c r="B165" s="970"/>
      <c r="C165" s="970"/>
      <c r="D165" s="970"/>
      <c r="E165" s="970"/>
    </row>
    <row r="166" spans="1:5" ht="13.5" thickBot="1">
      <c r="A166" s="632"/>
      <c r="B166" s="632"/>
      <c r="C166" s="632"/>
      <c r="D166" s="632"/>
      <c r="E166" s="632"/>
    </row>
    <row r="167" spans="1:6" ht="15" customHeight="1" thickTop="1">
      <c r="A167" s="618"/>
      <c r="B167" s="619" t="s">
        <v>1005</v>
      </c>
      <c r="C167" s="619" t="s">
        <v>1005</v>
      </c>
      <c r="D167" s="619" t="s">
        <v>1005</v>
      </c>
      <c r="E167" s="619" t="s">
        <v>1005</v>
      </c>
      <c r="F167" s="619" t="s">
        <v>1005</v>
      </c>
    </row>
    <row r="168" spans="1:6" ht="12.75">
      <c r="A168" s="622" t="s">
        <v>801</v>
      </c>
      <c r="B168" s="623">
        <v>2006</v>
      </c>
      <c r="C168" s="623">
        <v>2007</v>
      </c>
      <c r="D168" s="623">
        <v>2008</v>
      </c>
      <c r="E168" s="623">
        <v>2009</v>
      </c>
      <c r="F168" s="623">
        <v>2010</v>
      </c>
    </row>
    <row r="169" spans="1:7" s="627" customFormat="1" ht="10.5" customHeight="1">
      <c r="A169" s="624"/>
      <c r="B169" s="625"/>
      <c r="C169" s="625"/>
      <c r="D169" s="625"/>
      <c r="E169" s="625"/>
      <c r="F169" s="625"/>
      <c r="G169" s="626"/>
    </row>
    <row r="170" spans="1:6" ht="12.75">
      <c r="A170" s="630" t="s">
        <v>909</v>
      </c>
      <c r="B170" s="628">
        <v>4192577.55</v>
      </c>
      <c r="C170" s="629">
        <v>2883098.78</v>
      </c>
      <c r="D170" s="629">
        <v>2352443.44</v>
      </c>
      <c r="E170" s="629">
        <v>2140411.76</v>
      </c>
      <c r="F170" s="629">
        <v>1195003.18</v>
      </c>
    </row>
    <row r="171" spans="1:6" ht="12.75">
      <c r="A171" s="630" t="s">
        <v>910</v>
      </c>
      <c r="B171" s="630">
        <v>1947504.48</v>
      </c>
      <c r="C171" s="631">
        <v>1380311.19</v>
      </c>
      <c r="D171" s="631">
        <v>983770.74</v>
      </c>
      <c r="E171" s="631">
        <v>1006434.43</v>
      </c>
      <c r="F171" s="631">
        <v>482561.3</v>
      </c>
    </row>
    <row r="172" spans="1:6" ht="12.75">
      <c r="A172" s="630" t="s">
        <v>161</v>
      </c>
      <c r="B172" s="630">
        <v>257963.75</v>
      </c>
      <c r="C172" s="631">
        <v>269553.78</v>
      </c>
      <c r="D172" s="631">
        <v>252134.05</v>
      </c>
      <c r="E172" s="631">
        <v>157172.23</v>
      </c>
      <c r="F172" s="631">
        <v>130536.5</v>
      </c>
    </row>
    <row r="173" spans="1:6" ht="12.75">
      <c r="A173" s="630" t="s">
        <v>163</v>
      </c>
      <c r="B173" s="630">
        <v>8947909.02</v>
      </c>
      <c r="C173" s="631">
        <v>7460037.460000002</v>
      </c>
      <c r="D173" s="631">
        <v>7184813.059999999</v>
      </c>
      <c r="E173" s="631">
        <v>4667266.53</v>
      </c>
      <c r="F173" s="631">
        <v>3878448.4</v>
      </c>
    </row>
    <row r="174" spans="1:6" ht="12.75">
      <c r="A174" s="630" t="s">
        <v>165</v>
      </c>
      <c r="B174" s="630">
        <v>12006859.510000002</v>
      </c>
      <c r="C174" s="631">
        <v>10931120.37</v>
      </c>
      <c r="D174" s="631">
        <v>9314388.910000002</v>
      </c>
      <c r="E174" s="631">
        <v>6779537.34</v>
      </c>
      <c r="F174" s="631">
        <v>5456506.1899999995</v>
      </c>
    </row>
    <row r="175" spans="1:6" ht="10.5" customHeight="1">
      <c r="A175" s="630"/>
      <c r="B175" s="630"/>
      <c r="C175" s="631"/>
      <c r="D175" s="631"/>
      <c r="E175" s="631"/>
      <c r="F175" s="631"/>
    </row>
    <row r="176" spans="1:6" ht="12.75">
      <c r="A176" s="630" t="s">
        <v>914</v>
      </c>
      <c r="B176" s="630">
        <v>48521</v>
      </c>
      <c r="C176" s="631">
        <v>100565</v>
      </c>
      <c r="D176" s="631">
        <v>49013.5</v>
      </c>
      <c r="E176" s="631">
        <v>68396.75</v>
      </c>
      <c r="F176" s="631">
        <v>60438.25</v>
      </c>
    </row>
    <row r="177" spans="1:6" ht="12.75">
      <c r="A177" s="630" t="s">
        <v>169</v>
      </c>
      <c r="B177" s="630">
        <v>891372.75</v>
      </c>
      <c r="C177" s="631">
        <v>1065951.75</v>
      </c>
      <c r="D177" s="631">
        <v>963460.25</v>
      </c>
      <c r="E177" s="631">
        <v>630051.85</v>
      </c>
      <c r="F177" s="631">
        <v>539261.75</v>
      </c>
    </row>
    <row r="178" spans="1:6" ht="12.75">
      <c r="A178" s="630" t="s">
        <v>916</v>
      </c>
      <c r="B178" s="630">
        <v>802596.25</v>
      </c>
      <c r="C178" s="631">
        <v>729645.65</v>
      </c>
      <c r="D178" s="631">
        <v>601091.37</v>
      </c>
      <c r="E178" s="631">
        <v>483595.5</v>
      </c>
      <c r="F178" s="631">
        <v>423490.53</v>
      </c>
    </row>
    <row r="179" spans="1:6" ht="12.75">
      <c r="A179" s="630" t="s">
        <v>173</v>
      </c>
      <c r="B179" s="630">
        <v>4573647.25</v>
      </c>
      <c r="C179" s="631">
        <v>4689378.8</v>
      </c>
      <c r="D179" s="631">
        <v>3757330.8</v>
      </c>
      <c r="E179" s="631">
        <v>2502484.25</v>
      </c>
      <c r="F179" s="631">
        <v>2621949.44</v>
      </c>
    </row>
    <row r="180" spans="1:6" ht="12.75">
      <c r="A180" s="630" t="s">
        <v>175</v>
      </c>
      <c r="B180" s="630">
        <v>358091.43</v>
      </c>
      <c r="C180" s="631">
        <v>282637.75</v>
      </c>
      <c r="D180" s="631">
        <v>286466.85</v>
      </c>
      <c r="E180" s="631">
        <v>261217.61</v>
      </c>
      <c r="F180" s="631">
        <v>193752</v>
      </c>
    </row>
    <row r="181" spans="1:6" ht="10.5" customHeight="1">
      <c r="A181" s="630"/>
      <c r="B181" s="630"/>
      <c r="C181" s="631"/>
      <c r="D181" s="631"/>
      <c r="E181" s="631"/>
      <c r="F181" s="631"/>
    </row>
    <row r="182" spans="1:6" ht="12.75">
      <c r="A182" s="630" t="s">
        <v>139</v>
      </c>
      <c r="B182" s="630">
        <v>12471856.18</v>
      </c>
      <c r="C182" s="631">
        <v>11824028.94</v>
      </c>
      <c r="D182" s="631">
        <v>10493852.35</v>
      </c>
      <c r="E182" s="631">
        <v>6428535.15</v>
      </c>
      <c r="F182" s="631">
        <v>5907596.01</v>
      </c>
    </row>
    <row r="183" spans="1:6" ht="12.75">
      <c r="A183" s="630" t="s">
        <v>919</v>
      </c>
      <c r="B183" s="630">
        <v>3369185.2</v>
      </c>
      <c r="C183" s="631">
        <v>3721434.65</v>
      </c>
      <c r="D183" s="631">
        <v>3111353.87</v>
      </c>
      <c r="E183" s="631">
        <v>2003591.75</v>
      </c>
      <c r="F183" s="631">
        <v>1896074.5</v>
      </c>
    </row>
    <row r="184" spans="1:6" ht="12.75">
      <c r="A184" s="630" t="s">
        <v>176</v>
      </c>
      <c r="B184" s="630">
        <v>995585.75</v>
      </c>
      <c r="C184" s="631">
        <v>922593.5</v>
      </c>
      <c r="D184" s="631">
        <v>839603.25</v>
      </c>
      <c r="E184" s="631">
        <v>794094.93</v>
      </c>
      <c r="F184" s="631">
        <v>506190.75</v>
      </c>
    </row>
    <row r="185" spans="1:6" ht="12.75">
      <c r="A185" s="630" t="s">
        <v>177</v>
      </c>
      <c r="B185" s="630">
        <v>1121605</v>
      </c>
      <c r="C185" s="631">
        <v>1072931</v>
      </c>
      <c r="D185" s="631">
        <v>922015.35</v>
      </c>
      <c r="E185" s="631">
        <v>834220.65</v>
      </c>
      <c r="F185" s="631">
        <v>480353</v>
      </c>
    </row>
    <row r="186" spans="1:6" ht="12.75">
      <c r="A186" s="630" t="s">
        <v>178</v>
      </c>
      <c r="B186" s="630">
        <v>7428443.67</v>
      </c>
      <c r="C186" s="631">
        <v>6299599.44</v>
      </c>
      <c r="D186" s="631">
        <v>5236398.4</v>
      </c>
      <c r="E186" s="631">
        <v>3992828.77</v>
      </c>
      <c r="F186" s="631">
        <v>3413693.25</v>
      </c>
    </row>
    <row r="187" spans="1:6" ht="10.5" customHeight="1">
      <c r="A187" s="630"/>
      <c r="B187" s="630"/>
      <c r="C187" s="631"/>
      <c r="D187" s="631"/>
      <c r="E187" s="631"/>
      <c r="F187" s="631"/>
    </row>
    <row r="188" spans="1:6" ht="12.75">
      <c r="A188" s="630" t="s">
        <v>294</v>
      </c>
      <c r="B188" s="630">
        <v>34254855.37</v>
      </c>
      <c r="C188" s="631">
        <v>29531839.86</v>
      </c>
      <c r="D188" s="631">
        <v>24673542.280000005</v>
      </c>
      <c r="E188" s="631">
        <v>18264917.94</v>
      </c>
      <c r="F188" s="631">
        <v>17270240.4</v>
      </c>
    </row>
    <row r="189" spans="1:6" ht="12.75">
      <c r="A189" s="630" t="s">
        <v>180</v>
      </c>
      <c r="B189" s="630">
        <v>1124818.28</v>
      </c>
      <c r="C189" s="631">
        <v>878531.25</v>
      </c>
      <c r="D189" s="631">
        <v>757096.75</v>
      </c>
      <c r="E189" s="631">
        <v>772424.5</v>
      </c>
      <c r="F189" s="631">
        <v>543351.25</v>
      </c>
    </row>
    <row r="190" spans="1:6" ht="12.75">
      <c r="A190" s="630" t="s">
        <v>925</v>
      </c>
      <c r="B190" s="630">
        <v>1095167.75</v>
      </c>
      <c r="C190" s="631">
        <v>916580</v>
      </c>
      <c r="D190" s="631">
        <v>885151.16</v>
      </c>
      <c r="E190" s="631">
        <v>467201.75</v>
      </c>
      <c r="F190" s="631">
        <v>371388.16</v>
      </c>
    </row>
    <row r="191" spans="1:6" ht="12.75">
      <c r="A191" s="630" t="s">
        <v>184</v>
      </c>
      <c r="B191" s="630">
        <v>2013776</v>
      </c>
      <c r="C191" s="631">
        <v>1422677.25</v>
      </c>
      <c r="D191" s="631">
        <v>1341677.5</v>
      </c>
      <c r="E191" s="631">
        <v>881126.75</v>
      </c>
      <c r="F191" s="631">
        <v>783194.5</v>
      </c>
    </row>
    <row r="192" spans="1:7" s="627" customFormat="1" ht="10.5" customHeight="1">
      <c r="A192" s="638"/>
      <c r="B192" s="639"/>
      <c r="C192" s="638"/>
      <c r="D192" s="638"/>
      <c r="G192" s="626"/>
    </row>
    <row r="193" spans="1:6" ht="12.75">
      <c r="A193" s="640" t="s">
        <v>927</v>
      </c>
      <c r="B193" s="645">
        <v>160165639.84</v>
      </c>
      <c r="C193" s="645">
        <v>140183200.61</v>
      </c>
      <c r="D193" s="645">
        <v>118260210.10999998</v>
      </c>
      <c r="E193" s="646">
        <v>84635230.89</v>
      </c>
      <c r="F193" s="646">
        <v>76447245.08999999</v>
      </c>
    </row>
    <row r="194" spans="1:6" ht="12.75">
      <c r="A194" s="640" t="s">
        <v>800</v>
      </c>
      <c r="B194" s="647">
        <v>509776852.87000006</v>
      </c>
      <c r="C194" s="647">
        <v>420930111.12999994</v>
      </c>
      <c r="D194" s="647">
        <v>319831531.12</v>
      </c>
      <c r="E194" s="647">
        <v>249599166.72</v>
      </c>
      <c r="F194" s="647">
        <v>234158970.87000003</v>
      </c>
    </row>
    <row r="195" spans="2:6" ht="12.75">
      <c r="B195" s="648"/>
      <c r="C195" s="648"/>
      <c r="D195" s="648"/>
      <c r="E195" s="649"/>
      <c r="F195" s="649"/>
    </row>
    <row r="196" spans="1:6" ht="12.75">
      <c r="A196" s="640" t="s">
        <v>928</v>
      </c>
      <c r="B196" s="647">
        <v>669942492.71</v>
      </c>
      <c r="C196" s="647">
        <v>561113311.74</v>
      </c>
      <c r="D196" s="647">
        <v>438091741.23</v>
      </c>
      <c r="E196" s="647">
        <v>334234397.61</v>
      </c>
      <c r="F196" s="647">
        <v>310606215.96000004</v>
      </c>
    </row>
    <row r="197" spans="1:5" ht="12.75">
      <c r="A197" s="650"/>
      <c r="B197" s="651"/>
      <c r="C197" s="651"/>
      <c r="D197" s="651"/>
      <c r="E197" s="651"/>
    </row>
    <row r="199" spans="1:6" ht="12.75">
      <c r="A199" s="652" t="s">
        <v>621</v>
      </c>
      <c r="B199" s="652"/>
      <c r="C199" s="652"/>
      <c r="D199" s="652"/>
      <c r="E199" s="652"/>
      <c r="F199" s="652"/>
    </row>
    <row r="200" spans="1:6" ht="34.5" customHeight="1">
      <c r="A200" s="971" t="s">
        <v>516</v>
      </c>
      <c r="B200" s="971"/>
      <c r="C200" s="971"/>
      <c r="D200" s="971"/>
      <c r="E200" s="971"/>
      <c r="F200" s="971"/>
    </row>
  </sheetData>
  <sheetProtection/>
  <mergeCells count="9">
    <mergeCell ref="A42:E42"/>
    <mergeCell ref="A43:E43"/>
    <mergeCell ref="A83:E83"/>
    <mergeCell ref="A84:E84"/>
    <mergeCell ref="A200:F200"/>
    <mergeCell ref="A124:E124"/>
    <mergeCell ref="A125:E125"/>
    <mergeCell ref="A164:E164"/>
    <mergeCell ref="A165:E165"/>
  </mergeCells>
  <conditionalFormatting sqref="G1:G65536">
    <cfRule type="cellIs" priority="1" dxfId="0" operator="notBetween" stopIfTrue="1">
      <formula>-0.2</formula>
      <formula>0.2</formula>
    </cfRule>
  </conditionalFormatting>
  <printOptions horizontalCentered="1"/>
  <pageMargins left="0.5" right="0.5" top="0.5" bottom="0.75" header="0.5" footer="0.5"/>
  <pageSetup horizontalDpi="600" verticalDpi="600" orientation="landscape" scale="87" r:id="rId1"/>
  <rowBreaks count="4" manualBreakCount="4">
    <brk id="41" max="255" man="1"/>
    <brk id="82" max="255" man="1"/>
    <brk id="123" max="255" man="1"/>
    <brk id="163" max="255" man="1"/>
  </rowBreaks>
</worksheet>
</file>

<file path=xl/worksheets/sheet25.xml><?xml version="1.0" encoding="utf-8"?>
<worksheet xmlns="http://schemas.openxmlformats.org/spreadsheetml/2006/main" xmlns:r="http://schemas.openxmlformats.org/officeDocument/2006/relationships">
  <dimension ref="A1:N108"/>
  <sheetViews>
    <sheetView zoomScale="75" zoomScaleNormal="75" zoomScalePageLayoutView="0" workbookViewId="0" topLeftCell="A1">
      <selection activeCell="A1" sqref="A1"/>
    </sheetView>
  </sheetViews>
  <sheetFormatPr defaultColWidth="9.140625" defaultRowHeight="12.75"/>
  <cols>
    <col min="1" max="1" width="30.421875" style="654" customWidth="1"/>
    <col min="2" max="2" width="21.28125" style="654" bestFit="1" customWidth="1"/>
    <col min="3" max="3" width="6.140625" style="654" customWidth="1"/>
    <col min="4" max="4" width="26.28125" style="654" bestFit="1" customWidth="1"/>
    <col min="5" max="5" width="19.421875" style="654" bestFit="1" customWidth="1"/>
    <col min="6" max="6" width="6.140625" style="655" customWidth="1"/>
    <col min="7" max="7" width="24.00390625" style="654" bestFit="1" customWidth="1"/>
    <col min="8" max="8" width="19.421875" style="654" bestFit="1" customWidth="1"/>
    <col min="9" max="9" width="6.140625" style="654" customWidth="1"/>
    <col min="10" max="10" width="23.421875" style="654" bestFit="1" customWidth="1"/>
    <col min="11" max="11" width="20.28125" style="654" bestFit="1" customWidth="1"/>
    <col min="12" max="12" width="2.421875" style="654" customWidth="1"/>
    <col min="13" max="13" width="16.00390625" style="654" bestFit="1" customWidth="1"/>
    <col min="14" max="16384" width="9.140625" style="654" customWidth="1"/>
  </cols>
  <sheetData>
    <row r="1" spans="1:2" ht="17.25">
      <c r="A1" s="478" t="s">
        <v>509</v>
      </c>
      <c r="B1" s="653"/>
    </row>
    <row r="2" spans="1:2" ht="15">
      <c r="A2" s="656" t="s">
        <v>295</v>
      </c>
      <c r="B2" s="653"/>
    </row>
    <row r="3" spans="1:2" ht="13.5" thickBot="1">
      <c r="A3" s="483"/>
      <c r="B3" s="653"/>
    </row>
    <row r="4" spans="1:11" s="659" customFormat="1" ht="12.75">
      <c r="A4" s="657"/>
      <c r="B4" s="658"/>
      <c r="D4" s="657"/>
      <c r="E4" s="658"/>
      <c r="F4" s="660"/>
      <c r="G4" s="657"/>
      <c r="H4" s="658"/>
      <c r="J4" s="657"/>
      <c r="K4" s="658"/>
    </row>
    <row r="5" spans="1:11" s="659" customFormat="1" ht="12.75">
      <c r="A5" s="661" t="s">
        <v>692</v>
      </c>
      <c r="B5" s="662" t="s">
        <v>296</v>
      </c>
      <c r="D5" s="661" t="s">
        <v>692</v>
      </c>
      <c r="E5" s="662" t="s">
        <v>296</v>
      </c>
      <c r="F5" s="660"/>
      <c r="G5" s="661" t="s">
        <v>692</v>
      </c>
      <c r="H5" s="662" t="s">
        <v>296</v>
      </c>
      <c r="J5" s="661" t="s">
        <v>801</v>
      </c>
      <c r="K5" s="662" t="s">
        <v>296</v>
      </c>
    </row>
    <row r="6" spans="1:13" s="659" customFormat="1" ht="12.75">
      <c r="A6" s="660" t="s">
        <v>704</v>
      </c>
      <c r="B6" s="663">
        <v>970772.23</v>
      </c>
      <c r="C6" s="663"/>
      <c r="D6" s="660" t="s">
        <v>745</v>
      </c>
      <c r="E6" s="663">
        <v>1187045.31</v>
      </c>
      <c r="F6" s="663"/>
      <c r="G6" s="660" t="s">
        <v>785</v>
      </c>
      <c r="H6" s="663">
        <v>792039.47</v>
      </c>
      <c r="I6" s="663"/>
      <c r="J6" s="660" t="s">
        <v>909</v>
      </c>
      <c r="K6" s="663">
        <v>2948934.91</v>
      </c>
      <c r="L6" s="663"/>
      <c r="M6" s="620"/>
    </row>
    <row r="7" spans="1:13" s="659" customFormat="1" ht="12.75">
      <c r="A7" s="660" t="s">
        <v>297</v>
      </c>
      <c r="B7" s="663">
        <v>4731191.22</v>
      </c>
      <c r="C7" s="663"/>
      <c r="D7" s="660" t="s">
        <v>746</v>
      </c>
      <c r="E7" s="663">
        <v>5086202.21</v>
      </c>
      <c r="F7" s="663"/>
      <c r="G7" s="660" t="s">
        <v>786</v>
      </c>
      <c r="H7" s="663">
        <v>1218587.93</v>
      </c>
      <c r="I7" s="663"/>
      <c r="J7" s="660" t="s">
        <v>910</v>
      </c>
      <c r="K7" s="663">
        <v>747109.71</v>
      </c>
      <c r="L7" s="663"/>
      <c r="M7" s="620"/>
    </row>
    <row r="8" spans="1:13" s="659" customFormat="1" ht="12.75">
      <c r="A8" s="660" t="s">
        <v>706</v>
      </c>
      <c r="B8" s="663">
        <v>423077.87</v>
      </c>
      <c r="C8" s="663"/>
      <c r="D8" s="660" t="s">
        <v>747</v>
      </c>
      <c r="E8" s="663">
        <v>13432615.89</v>
      </c>
      <c r="F8" s="663"/>
      <c r="G8" s="660" t="s">
        <v>787</v>
      </c>
      <c r="H8" s="663">
        <v>601285.59</v>
      </c>
      <c r="I8" s="663"/>
      <c r="J8" s="660" t="s">
        <v>911</v>
      </c>
      <c r="K8" s="663">
        <v>928617.26</v>
      </c>
      <c r="L8" s="663"/>
      <c r="M8" s="620"/>
    </row>
    <row r="9" spans="1:13" s="659" customFormat="1" ht="12.75">
      <c r="A9" s="660" t="s">
        <v>707</v>
      </c>
      <c r="B9" s="663">
        <v>259397.1</v>
      </c>
      <c r="C9" s="663"/>
      <c r="D9" s="660" t="s">
        <v>748</v>
      </c>
      <c r="E9" s="663">
        <v>2372071.47</v>
      </c>
      <c r="F9" s="663"/>
      <c r="G9" s="660" t="s">
        <v>788</v>
      </c>
      <c r="H9" s="663">
        <v>569217.92</v>
      </c>
      <c r="I9" s="663"/>
      <c r="J9" s="660" t="s">
        <v>912</v>
      </c>
      <c r="K9" s="663">
        <v>11900634.08</v>
      </c>
      <c r="L9" s="663"/>
      <c r="M9" s="620"/>
    </row>
    <row r="10" spans="1:13" s="659" customFormat="1" ht="12.75">
      <c r="A10" s="660" t="s">
        <v>708</v>
      </c>
      <c r="B10" s="663">
        <v>1293070.95</v>
      </c>
      <c r="C10" s="663"/>
      <c r="D10" s="660" t="s">
        <v>749</v>
      </c>
      <c r="E10" s="663">
        <v>77095.53</v>
      </c>
      <c r="F10" s="663"/>
      <c r="G10" s="660" t="s">
        <v>789</v>
      </c>
      <c r="H10" s="663">
        <v>4814408.36</v>
      </c>
      <c r="I10" s="663"/>
      <c r="J10" s="660" t="s">
        <v>913</v>
      </c>
      <c r="K10" s="663">
        <v>22369280.12</v>
      </c>
      <c r="L10" s="663"/>
      <c r="M10" s="620"/>
    </row>
    <row r="11" spans="1:13" s="659" customFormat="1" ht="12.75">
      <c r="A11" s="660"/>
      <c r="B11" s="663"/>
      <c r="C11" s="663"/>
      <c r="D11" s="660"/>
      <c r="E11" s="663"/>
      <c r="F11" s="663"/>
      <c r="G11" s="660"/>
      <c r="H11" s="663"/>
      <c r="I11" s="663"/>
      <c r="J11" s="660"/>
      <c r="K11" s="663"/>
      <c r="L11" s="663"/>
      <c r="M11" s="620"/>
    </row>
    <row r="12" spans="1:13" s="659" customFormat="1" ht="12.75">
      <c r="A12" s="660" t="s">
        <v>709</v>
      </c>
      <c r="B12" s="663">
        <v>575531.56</v>
      </c>
      <c r="C12" s="663"/>
      <c r="D12" s="660" t="s">
        <v>750</v>
      </c>
      <c r="E12" s="663">
        <v>1361112.21</v>
      </c>
      <c r="F12" s="663"/>
      <c r="G12" s="660" t="s">
        <v>790</v>
      </c>
      <c r="H12" s="663">
        <v>5919461.74</v>
      </c>
      <c r="I12" s="663"/>
      <c r="J12" s="660" t="s">
        <v>914</v>
      </c>
      <c r="K12" s="663">
        <v>215658.36</v>
      </c>
      <c r="L12" s="663"/>
      <c r="M12" s="620"/>
    </row>
    <row r="13" spans="1:13" s="659" customFormat="1" ht="12.75">
      <c r="A13" s="660" t="s">
        <v>710</v>
      </c>
      <c r="B13" s="663">
        <v>7677470.98</v>
      </c>
      <c r="C13" s="663"/>
      <c r="D13" s="660" t="s">
        <v>751</v>
      </c>
      <c r="E13" s="663">
        <v>1741480.21</v>
      </c>
      <c r="F13" s="663"/>
      <c r="G13" s="660" t="s">
        <v>791</v>
      </c>
      <c r="H13" s="663">
        <v>52494.1</v>
      </c>
      <c r="I13" s="663"/>
      <c r="J13" s="660" t="s">
        <v>915</v>
      </c>
      <c r="K13" s="663">
        <v>1878531.87</v>
      </c>
      <c r="L13" s="663"/>
      <c r="M13" s="620"/>
    </row>
    <row r="14" spans="1:13" s="659" customFormat="1" ht="12.75">
      <c r="A14" s="660" t="s">
        <v>711</v>
      </c>
      <c r="B14" s="663">
        <v>2553655.87</v>
      </c>
      <c r="C14" s="663"/>
      <c r="D14" s="660" t="s">
        <v>752</v>
      </c>
      <c r="E14" s="663">
        <v>179394.44</v>
      </c>
      <c r="F14" s="663"/>
      <c r="G14" s="660" t="s">
        <v>792</v>
      </c>
      <c r="H14" s="663">
        <v>179061.46</v>
      </c>
      <c r="I14" s="663"/>
      <c r="J14" s="660" t="s">
        <v>916</v>
      </c>
      <c r="K14" s="663">
        <v>421272.17</v>
      </c>
      <c r="L14" s="663"/>
      <c r="M14" s="620"/>
    </row>
    <row r="15" spans="1:13" s="659" customFormat="1" ht="12.75">
      <c r="A15" s="660" t="s">
        <v>712</v>
      </c>
      <c r="B15" s="663">
        <v>117918.67</v>
      </c>
      <c r="C15" s="663"/>
      <c r="D15" s="660" t="s">
        <v>753</v>
      </c>
      <c r="E15" s="663">
        <v>395291.9</v>
      </c>
      <c r="F15" s="663"/>
      <c r="G15" s="660" t="s">
        <v>793</v>
      </c>
      <c r="H15" s="663">
        <v>411317.16</v>
      </c>
      <c r="I15" s="663"/>
      <c r="J15" s="660" t="s">
        <v>917</v>
      </c>
      <c r="K15" s="663">
        <v>8480968.05</v>
      </c>
      <c r="L15" s="663"/>
      <c r="M15" s="620"/>
    </row>
    <row r="16" spans="1:13" s="659" customFormat="1" ht="12.75">
      <c r="A16" s="660" t="s">
        <v>713</v>
      </c>
      <c r="B16" s="663">
        <v>1956408.62</v>
      </c>
      <c r="C16" s="663"/>
      <c r="D16" s="660" t="s">
        <v>754</v>
      </c>
      <c r="E16" s="663">
        <v>366169.78</v>
      </c>
      <c r="F16" s="663"/>
      <c r="G16" s="660" t="s">
        <v>794</v>
      </c>
      <c r="H16" s="663">
        <v>909876.97</v>
      </c>
      <c r="I16" s="663"/>
      <c r="J16" s="660" t="s">
        <v>918</v>
      </c>
      <c r="K16" s="663">
        <v>762264.19</v>
      </c>
      <c r="L16" s="663"/>
      <c r="M16" s="620"/>
    </row>
    <row r="17" spans="2:13" s="659" customFormat="1" ht="12.75">
      <c r="B17" s="663"/>
      <c r="C17" s="663"/>
      <c r="D17" s="660"/>
      <c r="E17" s="663"/>
      <c r="F17" s="663"/>
      <c r="H17" s="663"/>
      <c r="I17" s="663"/>
      <c r="J17" s="660"/>
      <c r="K17" s="663"/>
      <c r="L17" s="663"/>
      <c r="M17" s="620"/>
    </row>
    <row r="18" spans="1:13" s="659" customFormat="1" ht="12.75">
      <c r="A18" s="660" t="s">
        <v>714</v>
      </c>
      <c r="B18" s="663">
        <v>106755.53</v>
      </c>
      <c r="C18" s="663"/>
      <c r="D18" s="660" t="s">
        <v>755</v>
      </c>
      <c r="E18" s="663">
        <v>82734.74</v>
      </c>
      <c r="F18" s="663"/>
      <c r="G18" s="660" t="s">
        <v>795</v>
      </c>
      <c r="H18" s="663">
        <v>1651206.68</v>
      </c>
      <c r="I18" s="663"/>
      <c r="J18" s="660" t="s">
        <v>780</v>
      </c>
      <c r="K18" s="663">
        <v>20954807.13</v>
      </c>
      <c r="L18" s="663"/>
      <c r="M18" s="620"/>
    </row>
    <row r="19" spans="1:13" s="659" customFormat="1" ht="12.75">
      <c r="A19" s="660" t="s">
        <v>715</v>
      </c>
      <c r="B19" s="663">
        <v>730879.54</v>
      </c>
      <c r="C19" s="663"/>
      <c r="D19" s="660" t="s">
        <v>756</v>
      </c>
      <c r="E19" s="663">
        <v>430048.93</v>
      </c>
      <c r="F19" s="663"/>
      <c r="G19" s="660" t="s">
        <v>796</v>
      </c>
      <c r="H19" s="663">
        <v>650129.87</v>
      </c>
      <c r="I19" s="663"/>
      <c r="J19" s="660" t="s">
        <v>781</v>
      </c>
      <c r="K19" s="663">
        <v>7103074.89</v>
      </c>
      <c r="L19" s="663"/>
      <c r="M19" s="620"/>
    </row>
    <row r="20" spans="1:13" s="659" customFormat="1" ht="12.75">
      <c r="A20" s="660" t="s">
        <v>716</v>
      </c>
      <c r="B20" s="663">
        <v>427730.93</v>
      </c>
      <c r="C20" s="663"/>
      <c r="D20" s="660" t="s">
        <v>757</v>
      </c>
      <c r="E20" s="663">
        <v>11881795.67</v>
      </c>
      <c r="F20" s="663"/>
      <c r="G20" s="660" t="s">
        <v>797</v>
      </c>
      <c r="H20" s="663">
        <v>1025759.39</v>
      </c>
      <c r="I20" s="663"/>
      <c r="J20" s="660" t="s">
        <v>920</v>
      </c>
      <c r="K20" s="663">
        <v>1091713.21</v>
      </c>
      <c r="L20" s="663"/>
      <c r="M20" s="620"/>
    </row>
    <row r="21" spans="1:13" s="659" customFormat="1" ht="12.75">
      <c r="A21" s="660" t="s">
        <v>717</v>
      </c>
      <c r="B21" s="663">
        <v>862671.95</v>
      </c>
      <c r="C21" s="663"/>
      <c r="D21" s="660" t="s">
        <v>758</v>
      </c>
      <c r="E21" s="663">
        <v>355117.63</v>
      </c>
      <c r="F21" s="663"/>
      <c r="G21" s="660" t="s">
        <v>798</v>
      </c>
      <c r="H21" s="663">
        <v>779066.38</v>
      </c>
      <c r="I21" s="663"/>
      <c r="J21" s="660" t="s">
        <v>921</v>
      </c>
      <c r="K21" s="663">
        <v>1428372.39</v>
      </c>
      <c r="L21" s="663"/>
      <c r="M21" s="620"/>
    </row>
    <row r="22" spans="1:13" s="659" customFormat="1" ht="12.75">
      <c r="A22" s="660" t="s">
        <v>718</v>
      </c>
      <c r="B22" s="663">
        <v>432588.9</v>
      </c>
      <c r="C22" s="663"/>
      <c r="D22" s="660" t="s">
        <v>759</v>
      </c>
      <c r="E22" s="663">
        <v>210817.53</v>
      </c>
      <c r="F22" s="663"/>
      <c r="G22" s="660" t="s">
        <v>799</v>
      </c>
      <c r="H22" s="663">
        <v>1343464.78</v>
      </c>
      <c r="I22" s="663"/>
      <c r="J22" s="660" t="s">
        <v>922</v>
      </c>
      <c r="K22" s="663">
        <v>3578365.11</v>
      </c>
      <c r="L22" s="663"/>
      <c r="M22" s="620"/>
    </row>
    <row r="23" spans="2:13" s="659" customFormat="1" ht="12.75">
      <c r="B23" s="663"/>
      <c r="C23" s="663"/>
      <c r="D23" s="660"/>
      <c r="E23" s="663"/>
      <c r="F23" s="663"/>
      <c r="G23" s="664" t="s">
        <v>800</v>
      </c>
      <c r="H23" s="665">
        <v>240605577.19000006</v>
      </c>
      <c r="J23" s="660"/>
      <c r="K23" s="663"/>
      <c r="L23" s="663"/>
      <c r="M23" s="620"/>
    </row>
    <row r="24" spans="1:13" s="659" customFormat="1" ht="12.75">
      <c r="A24" s="660" t="s">
        <v>719</v>
      </c>
      <c r="B24" s="663"/>
      <c r="C24" s="663"/>
      <c r="D24" s="660" t="s">
        <v>760</v>
      </c>
      <c r="E24" s="663">
        <v>593366.84</v>
      </c>
      <c r="F24" s="663"/>
      <c r="G24" s="666"/>
      <c r="H24" s="667"/>
      <c r="J24" s="660" t="s">
        <v>923</v>
      </c>
      <c r="K24" s="663">
        <v>26682230.11</v>
      </c>
      <c r="L24" s="663"/>
      <c r="M24" s="620"/>
    </row>
    <row r="25" spans="1:13" s="659" customFormat="1" ht="12.75">
      <c r="A25" s="660" t="s">
        <v>720</v>
      </c>
      <c r="B25" s="663">
        <v>801541.93</v>
      </c>
      <c r="C25" s="663"/>
      <c r="D25" s="660" t="s">
        <v>761</v>
      </c>
      <c r="E25" s="663">
        <v>458214.83</v>
      </c>
      <c r="F25" s="663"/>
      <c r="G25" s="666"/>
      <c r="H25" s="667"/>
      <c r="J25" s="660" t="s">
        <v>924</v>
      </c>
      <c r="K25" s="663">
        <v>1325603.9</v>
      </c>
      <c r="L25" s="663"/>
      <c r="M25" s="620"/>
    </row>
    <row r="26" spans="1:13" s="659" customFormat="1" ht="12.75">
      <c r="A26" s="660" t="s">
        <v>721</v>
      </c>
      <c r="B26" s="663">
        <v>1033289.64</v>
      </c>
      <c r="C26" s="663"/>
      <c r="D26" s="660" t="s">
        <v>762</v>
      </c>
      <c r="E26" s="663">
        <v>589285.82</v>
      </c>
      <c r="F26" s="663"/>
      <c r="G26" s="666"/>
      <c r="H26" s="667"/>
      <c r="J26" s="660" t="s">
        <v>925</v>
      </c>
      <c r="K26" s="663">
        <v>734311.73</v>
      </c>
      <c r="L26" s="663"/>
      <c r="M26" s="620"/>
    </row>
    <row r="27" spans="1:13" s="659" customFormat="1" ht="13.5" thickBot="1">
      <c r="A27" s="660" t="s">
        <v>722</v>
      </c>
      <c r="B27" s="663">
        <v>157994.65</v>
      </c>
      <c r="C27" s="663"/>
      <c r="D27" s="660" t="s">
        <v>763</v>
      </c>
      <c r="E27" s="663">
        <v>448511.7</v>
      </c>
      <c r="F27" s="663"/>
      <c r="J27" s="660" t="s">
        <v>926</v>
      </c>
      <c r="K27" s="663">
        <v>2182918.41</v>
      </c>
      <c r="L27" s="663"/>
      <c r="M27" s="620"/>
    </row>
    <row r="28" spans="1:13" s="659" customFormat="1" ht="12.75">
      <c r="A28" s="660" t="s">
        <v>723</v>
      </c>
      <c r="B28" s="663">
        <v>131237.49</v>
      </c>
      <c r="C28" s="663"/>
      <c r="D28" s="660" t="s">
        <v>764</v>
      </c>
      <c r="E28" s="663">
        <v>1040324.69</v>
      </c>
      <c r="F28" s="663"/>
      <c r="G28" s="657"/>
      <c r="H28" s="658"/>
      <c r="J28" s="664" t="s">
        <v>927</v>
      </c>
      <c r="K28" s="665">
        <v>169351976.60999998</v>
      </c>
      <c r="M28" s="620"/>
    </row>
    <row r="29" spans="2:13" s="659" customFormat="1" ht="12.75">
      <c r="B29" s="663"/>
      <c r="C29" s="663"/>
      <c r="D29" s="660"/>
      <c r="E29" s="663"/>
      <c r="F29" s="663"/>
      <c r="G29" s="661" t="s">
        <v>801</v>
      </c>
      <c r="H29" s="662" t="s">
        <v>296</v>
      </c>
      <c r="M29" s="620"/>
    </row>
    <row r="30" spans="1:13" s="659" customFormat="1" ht="12.75">
      <c r="A30" s="660" t="s">
        <v>724</v>
      </c>
      <c r="B30" s="663">
        <v>14873653.93</v>
      </c>
      <c r="C30" s="663"/>
      <c r="D30" s="660" t="s">
        <v>765</v>
      </c>
      <c r="E30" s="663">
        <v>484003.02</v>
      </c>
      <c r="F30" s="663"/>
      <c r="G30" s="660" t="s">
        <v>802</v>
      </c>
      <c r="H30" s="663">
        <v>11041052.75</v>
      </c>
      <c r="I30" s="663"/>
      <c r="M30" s="620"/>
    </row>
    <row r="31" spans="1:13" s="659" customFormat="1" ht="12.75">
      <c r="A31" s="660" t="s">
        <v>725</v>
      </c>
      <c r="B31" s="663">
        <v>438693.39</v>
      </c>
      <c r="C31" s="663"/>
      <c r="D31" s="660" t="s">
        <v>766</v>
      </c>
      <c r="E31" s="663">
        <v>609029.3</v>
      </c>
      <c r="F31" s="663"/>
      <c r="G31" s="660" t="s">
        <v>713</v>
      </c>
      <c r="H31" s="663">
        <v>143997.08</v>
      </c>
      <c r="I31" s="663"/>
      <c r="M31" s="620"/>
    </row>
    <row r="32" spans="1:13" s="659" customFormat="1" ht="12.75">
      <c r="A32" s="660" t="s">
        <v>726</v>
      </c>
      <c r="B32" s="663">
        <v>117918.67</v>
      </c>
      <c r="C32" s="663"/>
      <c r="D32" s="660" t="s">
        <v>767</v>
      </c>
      <c r="E32" s="663">
        <v>496775.43</v>
      </c>
      <c r="F32" s="663"/>
      <c r="G32" s="660" t="s">
        <v>803</v>
      </c>
      <c r="H32" s="663">
        <v>619342.86</v>
      </c>
      <c r="I32" s="663"/>
      <c r="M32" s="620"/>
    </row>
    <row r="33" spans="1:13" s="659" customFormat="1" ht="12.75">
      <c r="A33" s="660" t="s">
        <v>727</v>
      </c>
      <c r="B33" s="663">
        <v>2078519.25</v>
      </c>
      <c r="C33" s="663"/>
      <c r="D33" s="660" t="s">
        <v>768</v>
      </c>
      <c r="E33" s="663"/>
      <c r="F33" s="663"/>
      <c r="G33" s="660" t="s">
        <v>804</v>
      </c>
      <c r="H33" s="663">
        <v>322004.19</v>
      </c>
      <c r="I33" s="663"/>
      <c r="M33" s="620"/>
    </row>
    <row r="34" spans="1:13" s="659" customFormat="1" ht="12.75">
      <c r="A34" s="660" t="s">
        <v>728</v>
      </c>
      <c r="B34" s="663">
        <v>390924.85</v>
      </c>
      <c r="C34" s="663"/>
      <c r="D34" s="660" t="s">
        <v>769</v>
      </c>
      <c r="E34" s="663">
        <v>354831.66</v>
      </c>
      <c r="F34" s="663"/>
      <c r="G34" s="660" t="s">
        <v>805</v>
      </c>
      <c r="H34" s="663">
        <v>3271254.99</v>
      </c>
      <c r="I34" s="663"/>
      <c r="M34" s="620"/>
    </row>
    <row r="35" spans="2:13" s="659" customFormat="1" ht="12.75">
      <c r="B35" s="663"/>
      <c r="C35" s="663"/>
      <c r="D35" s="660"/>
      <c r="E35" s="663"/>
      <c r="F35" s="663"/>
      <c r="G35" s="660"/>
      <c r="H35" s="663"/>
      <c r="I35" s="663"/>
      <c r="M35" s="620"/>
    </row>
    <row r="36" spans="1:13" s="659" customFormat="1" ht="12.75">
      <c r="A36" s="660" t="s">
        <v>729</v>
      </c>
      <c r="B36" s="663">
        <v>504070.88</v>
      </c>
      <c r="C36" s="663"/>
      <c r="D36" s="660" t="s">
        <v>770</v>
      </c>
      <c r="E36" s="663">
        <v>1462561.63</v>
      </c>
      <c r="F36" s="663"/>
      <c r="G36" s="660" t="s">
        <v>806</v>
      </c>
      <c r="H36" s="663">
        <v>12149888.41</v>
      </c>
      <c r="I36" s="663"/>
      <c r="M36" s="620"/>
    </row>
    <row r="37" spans="1:13" s="659" customFormat="1" ht="12.75">
      <c r="A37" s="660" t="s">
        <v>730</v>
      </c>
      <c r="B37" s="663">
        <v>941889.11</v>
      </c>
      <c r="C37" s="663"/>
      <c r="D37" s="660" t="s">
        <v>771</v>
      </c>
      <c r="E37" s="663">
        <v>499981.32</v>
      </c>
      <c r="F37" s="663"/>
      <c r="G37" s="660" t="s">
        <v>807</v>
      </c>
      <c r="H37" s="663">
        <v>710901.3</v>
      </c>
      <c r="I37" s="663"/>
      <c r="M37" s="620"/>
    </row>
    <row r="38" spans="1:13" s="659" customFormat="1" ht="12.75">
      <c r="A38" s="660" t="s">
        <v>731</v>
      </c>
      <c r="B38" s="663">
        <v>359723.75</v>
      </c>
      <c r="C38" s="663"/>
      <c r="D38" s="660" t="s">
        <v>772</v>
      </c>
      <c r="E38" s="663">
        <v>499217.23</v>
      </c>
      <c r="F38" s="663"/>
      <c r="G38" s="660" t="s">
        <v>808</v>
      </c>
      <c r="H38" s="663">
        <v>317218.74</v>
      </c>
      <c r="I38" s="663"/>
      <c r="M38" s="620"/>
    </row>
    <row r="39" spans="1:13" s="659" customFormat="1" ht="12.75">
      <c r="A39" s="660" t="s">
        <v>732</v>
      </c>
      <c r="B39" s="663">
        <v>80765548.85</v>
      </c>
      <c r="C39" s="663"/>
      <c r="D39" s="660" t="s">
        <v>773</v>
      </c>
      <c r="E39" s="663">
        <v>2319701.15</v>
      </c>
      <c r="F39" s="663"/>
      <c r="G39" s="660" t="s">
        <v>809</v>
      </c>
      <c r="H39" s="663">
        <v>3289000.61</v>
      </c>
      <c r="I39" s="663"/>
      <c r="M39" s="620"/>
    </row>
    <row r="40" spans="1:13" s="659" customFormat="1" ht="12.75">
      <c r="A40" s="660" t="s">
        <v>733</v>
      </c>
      <c r="B40" s="663">
        <v>2957498.23</v>
      </c>
      <c r="C40" s="663"/>
      <c r="D40" s="660" t="s">
        <v>774</v>
      </c>
      <c r="E40" s="663">
        <v>879721.77</v>
      </c>
      <c r="F40" s="663"/>
      <c r="G40" s="660" t="s">
        <v>810</v>
      </c>
      <c r="H40" s="663">
        <v>272626.27</v>
      </c>
      <c r="I40" s="663"/>
      <c r="M40" s="620"/>
    </row>
    <row r="41" spans="2:13" s="659" customFormat="1" ht="12.75">
      <c r="B41" s="663"/>
      <c r="C41" s="663"/>
      <c r="D41" s="660"/>
      <c r="E41" s="663"/>
      <c r="F41" s="663"/>
      <c r="G41" s="660"/>
      <c r="H41" s="663"/>
      <c r="I41" s="663"/>
      <c r="M41" s="620"/>
    </row>
    <row r="42" spans="1:13" s="659" customFormat="1" ht="12.75">
      <c r="A42" s="660" t="s">
        <v>735</v>
      </c>
      <c r="B42" s="663">
        <v>633703.27</v>
      </c>
      <c r="C42" s="663"/>
      <c r="D42" s="660" t="s">
        <v>775</v>
      </c>
      <c r="E42" s="663">
        <v>318051.2</v>
      </c>
      <c r="F42" s="663"/>
      <c r="G42" s="660" t="s">
        <v>732</v>
      </c>
      <c r="H42" s="663">
        <v>2321929.47</v>
      </c>
      <c r="I42" s="663"/>
      <c r="M42" s="620"/>
    </row>
    <row r="43" spans="1:13" s="659" customFormat="1" ht="12.75">
      <c r="A43" s="660" t="s">
        <v>736</v>
      </c>
      <c r="B43" s="663">
        <v>855944.26</v>
      </c>
      <c r="C43" s="663"/>
      <c r="D43" s="660" t="s">
        <v>776</v>
      </c>
      <c r="E43" s="663">
        <v>1301911.69</v>
      </c>
      <c r="F43" s="663"/>
      <c r="G43" s="660" t="s">
        <v>811</v>
      </c>
      <c r="H43" s="663">
        <v>878364.27</v>
      </c>
      <c r="I43" s="663"/>
      <c r="M43" s="620"/>
    </row>
    <row r="44" spans="1:13" s="659" customFormat="1" ht="12.75">
      <c r="A44" s="660" t="s">
        <v>737</v>
      </c>
      <c r="B44" s="663">
        <v>2267898.56</v>
      </c>
      <c r="C44" s="663"/>
      <c r="D44" s="660" t="s">
        <v>777</v>
      </c>
      <c r="E44" s="663">
        <v>19790280.09</v>
      </c>
      <c r="F44" s="663"/>
      <c r="G44" s="660" t="s">
        <v>737</v>
      </c>
      <c r="H44" s="663">
        <v>567476.3</v>
      </c>
      <c r="I44" s="663"/>
      <c r="M44" s="620"/>
    </row>
    <row r="45" spans="1:13" s="659" customFormat="1" ht="12.75">
      <c r="A45" s="660" t="s">
        <v>738</v>
      </c>
      <c r="B45" s="663">
        <v>1379417.1</v>
      </c>
      <c r="C45" s="663"/>
      <c r="D45" s="660" t="s">
        <v>778</v>
      </c>
      <c r="E45" s="663">
        <v>841528.3</v>
      </c>
      <c r="F45" s="663"/>
      <c r="G45" s="660" t="s">
        <v>813</v>
      </c>
      <c r="H45" s="663">
        <v>1818293.98</v>
      </c>
      <c r="I45" s="663"/>
      <c r="M45" s="620"/>
    </row>
    <row r="46" spans="1:13" s="659" customFormat="1" ht="12.75">
      <c r="A46" s="660" t="s">
        <v>739</v>
      </c>
      <c r="B46" s="663">
        <v>258487.82</v>
      </c>
      <c r="C46" s="663"/>
      <c r="D46" s="660" t="s">
        <v>779</v>
      </c>
      <c r="E46" s="663">
        <v>354345.02</v>
      </c>
      <c r="F46" s="663"/>
      <c r="G46" s="660" t="s">
        <v>814</v>
      </c>
      <c r="H46" s="663">
        <v>238658.98</v>
      </c>
      <c r="I46" s="663"/>
      <c r="M46" s="620"/>
    </row>
    <row r="47" spans="1:13" s="659" customFormat="1" ht="12.75">
      <c r="A47" s="660"/>
      <c r="B47" s="663"/>
      <c r="C47" s="663"/>
      <c r="D47" s="660"/>
      <c r="E47" s="663"/>
      <c r="F47" s="663"/>
      <c r="G47" s="660"/>
      <c r="H47" s="663"/>
      <c r="I47" s="663"/>
      <c r="M47" s="620"/>
    </row>
    <row r="48" spans="1:13" s="659" customFormat="1" ht="12.75">
      <c r="A48" s="660" t="s">
        <v>740</v>
      </c>
      <c r="B48" s="663">
        <v>1561291.74</v>
      </c>
      <c r="C48" s="663"/>
      <c r="D48" s="660" t="s">
        <v>780</v>
      </c>
      <c r="E48" s="663">
        <v>314136.66</v>
      </c>
      <c r="F48" s="663"/>
      <c r="G48" s="660" t="s">
        <v>815</v>
      </c>
      <c r="H48" s="663">
        <v>9346393.43</v>
      </c>
      <c r="I48" s="663"/>
      <c r="M48" s="620"/>
    </row>
    <row r="49" spans="1:13" s="659" customFormat="1" ht="12.75">
      <c r="A49" s="660" t="s">
        <v>741</v>
      </c>
      <c r="B49" s="663">
        <v>873587.43</v>
      </c>
      <c r="C49" s="663"/>
      <c r="D49" s="660" t="s">
        <v>781</v>
      </c>
      <c r="E49" s="663">
        <v>4025340.04</v>
      </c>
      <c r="F49" s="663"/>
      <c r="G49" s="660" t="s">
        <v>816</v>
      </c>
      <c r="H49" s="663">
        <v>1653012.43</v>
      </c>
      <c r="I49" s="663"/>
      <c r="M49" s="620"/>
    </row>
    <row r="50" spans="1:13" s="659" customFormat="1" ht="12.75">
      <c r="A50" s="660" t="s">
        <v>742</v>
      </c>
      <c r="B50" s="663">
        <v>388867.26</v>
      </c>
      <c r="C50" s="663"/>
      <c r="D50" s="660" t="s">
        <v>782</v>
      </c>
      <c r="E50" s="663">
        <v>952732.02</v>
      </c>
      <c r="F50" s="663"/>
      <c r="G50" s="660" t="s">
        <v>817</v>
      </c>
      <c r="H50" s="663">
        <v>861596.24</v>
      </c>
      <c r="I50" s="663"/>
      <c r="M50" s="620"/>
    </row>
    <row r="51" spans="1:13" s="659" customFormat="1" ht="12.75">
      <c r="A51" s="660" t="s">
        <v>743</v>
      </c>
      <c r="B51" s="663">
        <v>503315.36</v>
      </c>
      <c r="C51" s="663"/>
      <c r="D51" s="660" t="s">
        <v>783</v>
      </c>
      <c r="E51" s="663">
        <v>1627514.56</v>
      </c>
      <c r="F51" s="663"/>
      <c r="G51" s="660" t="s">
        <v>818</v>
      </c>
      <c r="H51" s="663">
        <v>328433.05</v>
      </c>
      <c r="I51" s="663"/>
      <c r="M51" s="620"/>
    </row>
    <row r="52" spans="1:13" s="659" customFormat="1" ht="12.75">
      <c r="A52" s="660" t="s">
        <v>744</v>
      </c>
      <c r="B52" s="663">
        <v>181055.03</v>
      </c>
      <c r="C52" s="663"/>
      <c r="D52" s="660" t="s">
        <v>784</v>
      </c>
      <c r="E52" s="663">
        <v>879563.84</v>
      </c>
      <c r="F52" s="663"/>
      <c r="G52" s="660" t="s">
        <v>819</v>
      </c>
      <c r="H52" s="663">
        <v>3465863.66</v>
      </c>
      <c r="I52" s="663"/>
      <c r="M52" s="620"/>
    </row>
    <row r="53" spans="1:2" ht="17.25">
      <c r="A53" s="478" t="s">
        <v>285</v>
      </c>
      <c r="B53" s="653"/>
    </row>
    <row r="54" spans="1:5" ht="15">
      <c r="A54" s="656" t="s">
        <v>295</v>
      </c>
      <c r="B54" s="653"/>
      <c r="D54" s="660"/>
      <c r="E54" s="668"/>
    </row>
    <row r="55" spans="4:5" ht="13.5" thickBot="1">
      <c r="D55" s="660"/>
      <c r="E55" s="668"/>
    </row>
    <row r="56" spans="1:11" s="659" customFormat="1" ht="12.75">
      <c r="A56" s="657"/>
      <c r="B56" s="658"/>
      <c r="D56" s="657"/>
      <c r="E56" s="658"/>
      <c r="F56" s="660"/>
      <c r="G56" s="657"/>
      <c r="H56" s="658"/>
      <c r="J56" s="657"/>
      <c r="K56" s="658"/>
    </row>
    <row r="57" spans="1:11" s="659" customFormat="1" ht="12.75">
      <c r="A57" s="661" t="s">
        <v>298</v>
      </c>
      <c r="B57" s="662" t="s">
        <v>296</v>
      </c>
      <c r="D57" s="661" t="s">
        <v>298</v>
      </c>
      <c r="E57" s="662" t="s">
        <v>296</v>
      </c>
      <c r="F57" s="660"/>
      <c r="G57" s="661" t="s">
        <v>298</v>
      </c>
      <c r="H57" s="662" t="s">
        <v>296</v>
      </c>
      <c r="J57" s="661" t="s">
        <v>298</v>
      </c>
      <c r="K57" s="662" t="s">
        <v>296</v>
      </c>
    </row>
    <row r="58" spans="1:14" s="659" customFormat="1" ht="12.75">
      <c r="A58" s="669" t="s">
        <v>299</v>
      </c>
      <c r="B58" s="663">
        <v>123745.62</v>
      </c>
      <c r="C58" s="663"/>
      <c r="D58" s="660" t="s">
        <v>300</v>
      </c>
      <c r="E58" s="663">
        <v>43320.36</v>
      </c>
      <c r="F58" s="663"/>
      <c r="G58" s="660" t="s">
        <v>301</v>
      </c>
      <c r="H58" s="663">
        <v>12486.4</v>
      </c>
      <c r="I58" s="663"/>
      <c r="J58" s="660" t="s">
        <v>302</v>
      </c>
      <c r="K58" s="663">
        <v>40763.31</v>
      </c>
      <c r="L58" s="663"/>
      <c r="M58" s="620"/>
      <c r="N58" s="620"/>
    </row>
    <row r="59" spans="1:14" s="659" customFormat="1" ht="12.75">
      <c r="A59" s="660" t="s">
        <v>303</v>
      </c>
      <c r="B59" s="663">
        <v>5494.04</v>
      </c>
      <c r="C59" s="663"/>
      <c r="D59" s="660" t="s">
        <v>727</v>
      </c>
      <c r="E59" s="663">
        <v>125470.22</v>
      </c>
      <c r="F59" s="663"/>
      <c r="G59" s="660" t="s">
        <v>304</v>
      </c>
      <c r="H59" s="663">
        <v>52891.13</v>
      </c>
      <c r="I59" s="663"/>
      <c r="J59" s="660" t="s">
        <v>305</v>
      </c>
      <c r="K59" s="663">
        <v>1430.08</v>
      </c>
      <c r="L59" s="663"/>
      <c r="M59" s="620"/>
      <c r="N59" s="620"/>
    </row>
    <row r="60" spans="1:14" s="659" customFormat="1" ht="12.75">
      <c r="A60" s="660" t="s">
        <v>306</v>
      </c>
      <c r="B60" s="663">
        <v>12452.26</v>
      </c>
      <c r="C60" s="663"/>
      <c r="D60" s="660" t="s">
        <v>307</v>
      </c>
      <c r="E60" s="663">
        <v>25391.16</v>
      </c>
      <c r="F60" s="663"/>
      <c r="G60" s="660" t="s">
        <v>308</v>
      </c>
      <c r="H60" s="663">
        <v>82730.45</v>
      </c>
      <c r="I60" s="663"/>
      <c r="J60" s="660" t="s">
        <v>309</v>
      </c>
      <c r="K60" s="663">
        <v>24627.08</v>
      </c>
      <c r="L60" s="663"/>
      <c r="M60" s="620"/>
      <c r="N60" s="620"/>
    </row>
    <row r="61" spans="1:14" s="659" customFormat="1" ht="12.75">
      <c r="A61" s="660" t="s">
        <v>310</v>
      </c>
      <c r="B61" s="663">
        <v>41518.86</v>
      </c>
      <c r="C61" s="663"/>
      <c r="D61" s="660" t="s">
        <v>311</v>
      </c>
      <c r="E61" s="663">
        <v>26044.32</v>
      </c>
      <c r="F61" s="663"/>
      <c r="G61" s="660" t="s">
        <v>312</v>
      </c>
      <c r="H61" s="663">
        <v>2210162.28</v>
      </c>
      <c r="I61" s="663"/>
      <c r="J61" s="660" t="s">
        <v>313</v>
      </c>
      <c r="K61" s="663">
        <v>49177.22</v>
      </c>
      <c r="L61" s="663"/>
      <c r="M61" s="620"/>
      <c r="N61" s="620"/>
    </row>
    <row r="62" spans="1:14" s="659" customFormat="1" ht="12.75">
      <c r="A62" s="660" t="s">
        <v>708</v>
      </c>
      <c r="B62" s="663">
        <v>104488.81</v>
      </c>
      <c r="C62" s="663"/>
      <c r="D62" s="660" t="s">
        <v>314</v>
      </c>
      <c r="E62" s="663">
        <v>3982.87</v>
      </c>
      <c r="F62" s="663"/>
      <c r="G62" s="660" t="s">
        <v>758</v>
      </c>
      <c r="H62" s="663">
        <v>7321.09</v>
      </c>
      <c r="I62" s="663"/>
      <c r="J62" s="660" t="s">
        <v>315</v>
      </c>
      <c r="K62" s="663">
        <v>18074.34</v>
      </c>
      <c r="L62" s="663"/>
      <c r="M62" s="620"/>
      <c r="N62" s="670"/>
    </row>
    <row r="63" spans="1:12" s="659" customFormat="1" ht="12.75">
      <c r="A63" s="660"/>
      <c r="B63" s="663"/>
      <c r="C63" s="663"/>
      <c r="D63" s="660"/>
      <c r="E63" s="663"/>
      <c r="F63" s="663"/>
      <c r="G63" s="660"/>
      <c r="H63" s="663"/>
      <c r="I63" s="663"/>
      <c r="J63" s="660"/>
      <c r="K63" s="663"/>
      <c r="L63" s="663"/>
    </row>
    <row r="64" spans="1:14" s="659" customFormat="1" ht="12.75">
      <c r="A64" s="660" t="s">
        <v>316</v>
      </c>
      <c r="B64" s="663">
        <v>40447.42</v>
      </c>
      <c r="C64" s="663"/>
      <c r="D64" s="660" t="s">
        <v>317</v>
      </c>
      <c r="E64" s="663">
        <v>1442.88</v>
      </c>
      <c r="F64" s="663"/>
      <c r="G64" s="660" t="s">
        <v>318</v>
      </c>
      <c r="H64" s="663">
        <v>13639.01</v>
      </c>
      <c r="I64" s="663"/>
      <c r="J64" s="660" t="s">
        <v>786</v>
      </c>
      <c r="K64" s="663">
        <v>28456.18</v>
      </c>
      <c r="L64" s="663"/>
      <c r="M64" s="620"/>
      <c r="N64" s="620"/>
    </row>
    <row r="65" spans="1:14" s="659" customFormat="1" ht="12.75">
      <c r="A65" s="660" t="s">
        <v>709</v>
      </c>
      <c r="B65" s="663">
        <v>6458.78</v>
      </c>
      <c r="C65" s="663"/>
      <c r="D65" s="660" t="s">
        <v>319</v>
      </c>
      <c r="E65" s="663">
        <v>94811.3</v>
      </c>
      <c r="F65" s="663"/>
      <c r="G65" s="660" t="s">
        <v>320</v>
      </c>
      <c r="H65" s="663">
        <v>78926.91</v>
      </c>
      <c r="I65" s="663"/>
      <c r="J65" s="660" t="s">
        <v>321</v>
      </c>
      <c r="K65" s="663">
        <v>241826.48</v>
      </c>
      <c r="L65" s="663"/>
      <c r="M65" s="620"/>
      <c r="N65" s="620"/>
    </row>
    <row r="66" spans="1:14" s="659" customFormat="1" ht="12.75">
      <c r="A66" s="660" t="s">
        <v>322</v>
      </c>
      <c r="B66" s="663">
        <v>278948.46</v>
      </c>
      <c r="C66" s="663"/>
      <c r="D66" s="660" t="s">
        <v>323</v>
      </c>
      <c r="E66" s="663">
        <v>191189.31</v>
      </c>
      <c r="F66" s="663"/>
      <c r="G66" s="660" t="s">
        <v>324</v>
      </c>
      <c r="H66" s="663">
        <v>133107.21</v>
      </c>
      <c r="I66" s="663"/>
      <c r="J66" s="660" t="s">
        <v>325</v>
      </c>
      <c r="K66" s="663">
        <v>798890.95</v>
      </c>
      <c r="L66" s="663"/>
      <c r="M66" s="620"/>
      <c r="N66" s="620"/>
    </row>
    <row r="67" spans="1:14" s="659" customFormat="1" ht="12.75">
      <c r="A67" s="660" t="s">
        <v>326</v>
      </c>
      <c r="B67" s="663">
        <v>95404.68</v>
      </c>
      <c r="C67" s="663"/>
      <c r="D67" s="660" t="s">
        <v>327</v>
      </c>
      <c r="E67" s="663">
        <v>10010.46</v>
      </c>
      <c r="F67" s="663"/>
      <c r="G67" s="660" t="s">
        <v>328</v>
      </c>
      <c r="H67" s="663">
        <v>9306.12</v>
      </c>
      <c r="I67" s="663"/>
      <c r="J67" s="660" t="s">
        <v>329</v>
      </c>
      <c r="K67" s="663">
        <v>181251.38</v>
      </c>
      <c r="L67" s="663"/>
      <c r="M67" s="620"/>
      <c r="N67" s="620"/>
    </row>
    <row r="68" spans="1:14" s="659" customFormat="1" ht="12.75">
      <c r="A68" s="660" t="s">
        <v>330</v>
      </c>
      <c r="B68" s="663">
        <v>195351.45</v>
      </c>
      <c r="C68" s="663"/>
      <c r="D68" s="660" t="s">
        <v>331</v>
      </c>
      <c r="E68" s="663">
        <v>53843.07</v>
      </c>
      <c r="F68" s="663"/>
      <c r="G68" s="660" t="s">
        <v>332</v>
      </c>
      <c r="H68" s="663">
        <v>4192.01</v>
      </c>
      <c r="I68" s="663"/>
      <c r="J68" s="660" t="s">
        <v>333</v>
      </c>
      <c r="K68" s="663">
        <v>3833.42</v>
      </c>
      <c r="L68" s="663"/>
      <c r="M68" s="620"/>
      <c r="N68" s="620"/>
    </row>
    <row r="69" spans="1:12" s="659" customFormat="1" ht="12.75">
      <c r="A69" s="660"/>
      <c r="B69" s="663"/>
      <c r="C69" s="663"/>
      <c r="E69" s="663"/>
      <c r="F69" s="663"/>
      <c r="G69" s="671"/>
      <c r="H69" s="663"/>
      <c r="I69" s="663"/>
      <c r="J69" s="671"/>
      <c r="K69" s="663"/>
      <c r="L69" s="663"/>
    </row>
    <row r="70" spans="1:14" s="659" customFormat="1" ht="12.75">
      <c r="A70" s="660" t="s">
        <v>334</v>
      </c>
      <c r="B70" s="663">
        <v>1261929.63</v>
      </c>
      <c r="C70" s="663"/>
      <c r="D70" s="660" t="s">
        <v>335</v>
      </c>
      <c r="E70" s="663">
        <v>533914.5</v>
      </c>
      <c r="F70" s="663"/>
      <c r="G70" s="660" t="s">
        <v>336</v>
      </c>
      <c r="H70" s="663">
        <v>46300.03</v>
      </c>
      <c r="I70" s="663"/>
      <c r="J70" s="660" t="s">
        <v>337</v>
      </c>
      <c r="K70" s="663">
        <v>16981.51</v>
      </c>
      <c r="L70" s="663"/>
      <c r="M70" s="620"/>
      <c r="N70" s="620"/>
    </row>
    <row r="71" spans="1:14" s="659" customFormat="1" ht="12.75">
      <c r="A71" s="660" t="s">
        <v>338</v>
      </c>
      <c r="B71" s="663">
        <v>18206.66</v>
      </c>
      <c r="C71" s="663"/>
      <c r="D71" s="660" t="s">
        <v>339</v>
      </c>
      <c r="E71" s="663">
        <v>2898.54</v>
      </c>
      <c r="F71" s="663"/>
      <c r="G71" s="660" t="s">
        <v>340</v>
      </c>
      <c r="H71" s="663">
        <v>14646.47</v>
      </c>
      <c r="I71" s="663"/>
      <c r="J71" s="660" t="s">
        <v>341</v>
      </c>
      <c r="K71" s="663">
        <v>27909.8</v>
      </c>
      <c r="L71" s="663"/>
      <c r="M71" s="620"/>
      <c r="N71" s="620"/>
    </row>
    <row r="72" spans="1:14" s="659" customFormat="1" ht="12.75">
      <c r="A72" s="660" t="s">
        <v>342</v>
      </c>
      <c r="B72" s="663">
        <v>44566.87</v>
      </c>
      <c r="C72" s="663"/>
      <c r="D72" s="660" t="s">
        <v>735</v>
      </c>
      <c r="E72" s="663">
        <v>473.83</v>
      </c>
      <c r="F72" s="663"/>
      <c r="G72" s="660" t="s">
        <v>343</v>
      </c>
      <c r="H72" s="663">
        <v>1839.85</v>
      </c>
      <c r="I72" s="663"/>
      <c r="J72" s="660" t="s">
        <v>344</v>
      </c>
      <c r="K72" s="663">
        <v>85112.46</v>
      </c>
      <c r="L72" s="663"/>
      <c r="M72" s="620"/>
      <c r="N72" s="620"/>
    </row>
    <row r="73" spans="1:14" s="659" customFormat="1" ht="12.75">
      <c r="A73" s="660" t="s">
        <v>345</v>
      </c>
      <c r="B73" s="663">
        <v>3419.34</v>
      </c>
      <c r="C73" s="663"/>
      <c r="D73" s="660" t="s">
        <v>346</v>
      </c>
      <c r="E73" s="663">
        <v>13049.92</v>
      </c>
      <c r="F73" s="663"/>
      <c r="G73" s="660" t="s">
        <v>347</v>
      </c>
      <c r="H73" s="663">
        <v>7035.08</v>
      </c>
      <c r="I73" s="663"/>
      <c r="J73" s="660" t="s">
        <v>348</v>
      </c>
      <c r="K73" s="663">
        <v>3240.06</v>
      </c>
      <c r="L73" s="663"/>
      <c r="M73" s="620"/>
      <c r="N73" s="670"/>
    </row>
    <row r="74" spans="1:14" s="659" customFormat="1" ht="12.75">
      <c r="A74" s="660" t="s">
        <v>349</v>
      </c>
      <c r="B74" s="663">
        <v>41659.77</v>
      </c>
      <c r="C74" s="663"/>
      <c r="D74" s="660" t="s">
        <v>350</v>
      </c>
      <c r="E74" s="663">
        <v>173968.73</v>
      </c>
      <c r="F74" s="663"/>
      <c r="G74" s="660" t="s">
        <v>351</v>
      </c>
      <c r="H74" s="663">
        <v>14240.92</v>
      </c>
      <c r="I74" s="663"/>
      <c r="J74" s="660" t="s">
        <v>352</v>
      </c>
      <c r="K74" s="663">
        <v>64741.5</v>
      </c>
      <c r="L74" s="663"/>
      <c r="M74" s="620"/>
      <c r="N74" s="620"/>
    </row>
    <row r="75" spans="1:12" s="659" customFormat="1" ht="12.75">
      <c r="A75" s="660"/>
      <c r="B75" s="663"/>
      <c r="C75" s="663"/>
      <c r="D75" s="660"/>
      <c r="E75" s="663"/>
      <c r="F75" s="663"/>
      <c r="G75" s="660"/>
      <c r="H75" s="663"/>
      <c r="I75" s="663"/>
      <c r="J75" s="660"/>
      <c r="K75" s="663"/>
      <c r="L75" s="663"/>
    </row>
    <row r="76" spans="1:14" s="659" customFormat="1" ht="12.75">
      <c r="A76" s="660" t="s">
        <v>353</v>
      </c>
      <c r="B76" s="663">
        <v>2535.72</v>
      </c>
      <c r="C76" s="663"/>
      <c r="D76" s="660" t="s">
        <v>354</v>
      </c>
      <c r="E76" s="663">
        <v>40370.57</v>
      </c>
      <c r="F76" s="663"/>
      <c r="G76" s="660" t="s">
        <v>355</v>
      </c>
      <c r="H76" s="663">
        <v>22906.67</v>
      </c>
      <c r="I76" s="663"/>
      <c r="J76" s="660" t="s">
        <v>793</v>
      </c>
      <c r="K76" s="663">
        <v>28140.31</v>
      </c>
      <c r="L76" s="663"/>
      <c r="M76" s="620"/>
      <c r="N76" s="620"/>
    </row>
    <row r="77" spans="1:14" s="659" customFormat="1" ht="12.75">
      <c r="A77" s="660" t="s">
        <v>356</v>
      </c>
      <c r="B77" s="663">
        <v>15325.18</v>
      </c>
      <c r="C77" s="663"/>
      <c r="D77" s="660" t="s">
        <v>357</v>
      </c>
      <c r="E77" s="663">
        <v>29677.08</v>
      </c>
      <c r="F77" s="663"/>
      <c r="G77" s="660" t="s">
        <v>358</v>
      </c>
      <c r="H77" s="663">
        <v>45403.55</v>
      </c>
      <c r="I77" s="663"/>
      <c r="J77" s="660" t="s">
        <v>359</v>
      </c>
      <c r="K77" s="663">
        <v>33463.57</v>
      </c>
      <c r="L77" s="663"/>
      <c r="M77" s="620"/>
      <c r="N77" s="620"/>
    </row>
    <row r="78" spans="1:14" s="659" customFormat="1" ht="12.75">
      <c r="A78" s="660" t="s">
        <v>360</v>
      </c>
      <c r="B78" s="663">
        <v>3722.45</v>
      </c>
      <c r="C78" s="663"/>
      <c r="D78" s="660" t="s">
        <v>361</v>
      </c>
      <c r="E78" s="663">
        <v>21386.99</v>
      </c>
      <c r="F78" s="663"/>
      <c r="G78" s="660" t="s">
        <v>362</v>
      </c>
      <c r="H78" s="663">
        <v>2373.51</v>
      </c>
      <c r="I78" s="663"/>
      <c r="J78" s="660" t="s">
        <v>363</v>
      </c>
      <c r="K78" s="663">
        <v>2271.03</v>
      </c>
      <c r="L78" s="663"/>
      <c r="M78" s="620"/>
      <c r="N78" s="620"/>
    </row>
    <row r="79" spans="1:14" s="659" customFormat="1" ht="12.75">
      <c r="A79" s="660" t="s">
        <v>364</v>
      </c>
      <c r="B79" s="663">
        <v>93193.4</v>
      </c>
      <c r="C79" s="663"/>
      <c r="D79" s="660" t="s">
        <v>365</v>
      </c>
      <c r="E79" s="663">
        <v>31115.73</v>
      </c>
      <c r="F79" s="663"/>
      <c r="G79" s="660" t="s">
        <v>366</v>
      </c>
      <c r="H79" s="663">
        <v>52438.63</v>
      </c>
      <c r="I79" s="663"/>
      <c r="J79" s="660" t="s">
        <v>367</v>
      </c>
      <c r="K79" s="663">
        <v>3705.36</v>
      </c>
      <c r="L79" s="663"/>
      <c r="M79" s="620"/>
      <c r="N79" s="620"/>
    </row>
    <row r="80" spans="1:14" s="659" customFormat="1" ht="12.75">
      <c r="A80" s="660" t="s">
        <v>368</v>
      </c>
      <c r="B80" s="663">
        <v>48729.02</v>
      </c>
      <c r="C80" s="663"/>
      <c r="D80" s="660" t="s">
        <v>369</v>
      </c>
      <c r="E80" s="663">
        <v>7730.92</v>
      </c>
      <c r="F80" s="663"/>
      <c r="G80" s="660" t="s">
        <v>370</v>
      </c>
      <c r="H80" s="663">
        <v>1314.8</v>
      </c>
      <c r="I80" s="663"/>
      <c r="J80" s="660" t="s">
        <v>371</v>
      </c>
      <c r="K80" s="663">
        <v>52383.15</v>
      </c>
      <c r="L80" s="663"/>
      <c r="M80" s="620"/>
      <c r="N80" s="620"/>
    </row>
    <row r="81" spans="2:12" s="659" customFormat="1" ht="12.75">
      <c r="B81" s="663"/>
      <c r="C81" s="663"/>
      <c r="D81" s="660"/>
      <c r="E81" s="663"/>
      <c r="F81" s="663"/>
      <c r="H81" s="663"/>
      <c r="I81" s="663"/>
      <c r="J81" s="671"/>
      <c r="K81" s="663"/>
      <c r="L81" s="663"/>
    </row>
    <row r="82" spans="1:14" s="659" customFormat="1" ht="12.75">
      <c r="A82" s="660" t="s">
        <v>372</v>
      </c>
      <c r="B82" s="663">
        <v>10603.87</v>
      </c>
      <c r="C82" s="663"/>
      <c r="D82" s="660" t="s">
        <v>373</v>
      </c>
      <c r="E82" s="663">
        <v>26846.83</v>
      </c>
      <c r="F82" s="663"/>
      <c r="G82" s="660" t="s">
        <v>374</v>
      </c>
      <c r="H82" s="663">
        <v>47362.99</v>
      </c>
      <c r="I82" s="663"/>
      <c r="J82" s="660" t="s">
        <v>375</v>
      </c>
      <c r="K82" s="663">
        <v>1090675.86</v>
      </c>
      <c r="L82" s="663"/>
      <c r="M82" s="620"/>
      <c r="N82" s="620"/>
    </row>
    <row r="83" spans="1:14" s="659" customFormat="1" ht="12.75">
      <c r="A83" s="660" t="s">
        <v>376</v>
      </c>
      <c r="B83" s="663">
        <v>18962.25</v>
      </c>
      <c r="C83" s="663"/>
      <c r="D83" s="660" t="s">
        <v>377</v>
      </c>
      <c r="E83" s="663">
        <v>35354.66</v>
      </c>
      <c r="F83" s="663"/>
      <c r="G83" s="660" t="s">
        <v>378</v>
      </c>
      <c r="H83" s="663">
        <v>100292.52</v>
      </c>
      <c r="I83" s="663"/>
      <c r="J83" s="660" t="s">
        <v>379</v>
      </c>
      <c r="K83" s="663">
        <v>347224.58</v>
      </c>
      <c r="L83" s="663"/>
      <c r="M83" s="620"/>
      <c r="N83" s="620"/>
    </row>
    <row r="84" spans="1:14" s="659" customFormat="1" ht="12.75">
      <c r="A84" s="660" t="s">
        <v>717</v>
      </c>
      <c r="B84" s="663">
        <v>2928.44</v>
      </c>
      <c r="C84" s="663"/>
      <c r="D84" s="660" t="s">
        <v>380</v>
      </c>
      <c r="E84" s="663">
        <v>20230.12</v>
      </c>
      <c r="F84" s="663"/>
      <c r="G84" s="660" t="s">
        <v>381</v>
      </c>
      <c r="H84" s="663">
        <v>4281.66</v>
      </c>
      <c r="I84" s="663"/>
      <c r="J84" s="660" t="s">
        <v>382</v>
      </c>
      <c r="K84" s="663">
        <v>2591.2</v>
      </c>
      <c r="L84" s="663"/>
      <c r="M84" s="620"/>
      <c r="N84" s="620"/>
    </row>
    <row r="85" spans="1:14" s="659" customFormat="1" ht="12.75">
      <c r="A85" s="660" t="s">
        <v>383</v>
      </c>
      <c r="B85" s="663">
        <v>1814.27</v>
      </c>
      <c r="C85" s="663"/>
      <c r="D85" s="660" t="s">
        <v>745</v>
      </c>
      <c r="E85" s="663">
        <v>104480.24</v>
      </c>
      <c r="F85" s="663"/>
      <c r="G85" s="660" t="s">
        <v>770</v>
      </c>
      <c r="H85" s="663">
        <v>180487.28</v>
      </c>
      <c r="I85" s="663"/>
      <c r="J85" s="660" t="s">
        <v>384</v>
      </c>
      <c r="K85" s="663">
        <v>18129.82</v>
      </c>
      <c r="L85" s="663"/>
      <c r="M85" s="620"/>
      <c r="N85" s="620"/>
    </row>
    <row r="86" spans="1:14" s="659" customFormat="1" ht="12.75">
      <c r="A86" s="660" t="s">
        <v>385</v>
      </c>
      <c r="B86" s="663">
        <v>48161.24</v>
      </c>
      <c r="C86" s="663"/>
      <c r="D86" s="660" t="s">
        <v>386</v>
      </c>
      <c r="E86" s="663">
        <v>16819.29</v>
      </c>
      <c r="F86" s="663"/>
      <c r="G86" s="660" t="s">
        <v>387</v>
      </c>
      <c r="H86" s="663">
        <v>2493</v>
      </c>
      <c r="I86" s="663"/>
      <c r="J86" s="660" t="s">
        <v>388</v>
      </c>
      <c r="K86" s="663">
        <v>550319.69</v>
      </c>
      <c r="L86" s="663"/>
      <c r="M86" s="620"/>
      <c r="N86" s="620"/>
    </row>
    <row r="87" spans="1:12" s="659" customFormat="1" ht="12.75">
      <c r="A87" s="660"/>
      <c r="B87" s="663"/>
      <c r="C87" s="663"/>
      <c r="D87" s="660"/>
      <c r="E87" s="663"/>
      <c r="F87" s="663"/>
      <c r="G87" s="660"/>
      <c r="H87" s="663"/>
      <c r="I87" s="663"/>
      <c r="J87" s="660"/>
      <c r="K87" s="663"/>
      <c r="L87" s="663"/>
    </row>
    <row r="88" spans="1:14" s="659" customFormat="1" ht="12.75">
      <c r="A88" s="660" t="s">
        <v>389</v>
      </c>
      <c r="B88" s="663">
        <v>38581.93</v>
      </c>
      <c r="C88" s="663"/>
      <c r="D88" s="660" t="s">
        <v>390</v>
      </c>
      <c r="E88" s="663">
        <v>128496.88</v>
      </c>
      <c r="F88" s="663"/>
      <c r="G88" s="660" t="s">
        <v>391</v>
      </c>
      <c r="H88" s="663">
        <v>21980.32</v>
      </c>
      <c r="I88" s="663"/>
      <c r="J88" s="660" t="s">
        <v>392</v>
      </c>
      <c r="K88" s="663">
        <v>48118.55</v>
      </c>
      <c r="L88" s="663"/>
      <c r="M88" s="620"/>
      <c r="N88" s="620"/>
    </row>
    <row r="89" spans="1:14" s="659" customFormat="1" ht="12.75">
      <c r="A89" s="660" t="s">
        <v>393</v>
      </c>
      <c r="B89" s="663">
        <v>2561.31</v>
      </c>
      <c r="C89" s="663"/>
      <c r="D89" s="660" t="s">
        <v>394</v>
      </c>
      <c r="E89" s="663">
        <v>15141.6</v>
      </c>
      <c r="F89" s="663"/>
      <c r="G89" s="660" t="s">
        <v>395</v>
      </c>
      <c r="H89" s="663">
        <v>25199.04</v>
      </c>
      <c r="I89" s="663"/>
      <c r="J89" s="660" t="s">
        <v>795</v>
      </c>
      <c r="K89" s="663">
        <v>3748.03</v>
      </c>
      <c r="L89" s="663"/>
      <c r="M89" s="620"/>
      <c r="N89" s="620"/>
    </row>
    <row r="90" spans="1:14" s="659" customFormat="1" ht="12.75">
      <c r="A90" s="660" t="s">
        <v>396</v>
      </c>
      <c r="B90" s="663">
        <v>53996.79</v>
      </c>
      <c r="C90" s="663"/>
      <c r="D90" s="660" t="s">
        <v>397</v>
      </c>
      <c r="E90" s="663">
        <v>1760284.52</v>
      </c>
      <c r="F90" s="663"/>
      <c r="G90" s="660" t="s">
        <v>398</v>
      </c>
      <c r="H90" s="663">
        <v>7969.94</v>
      </c>
      <c r="I90" s="663"/>
      <c r="J90" s="660" t="s">
        <v>399</v>
      </c>
      <c r="K90" s="663">
        <v>32635.43</v>
      </c>
      <c r="L90" s="663"/>
      <c r="M90" s="620"/>
      <c r="N90" s="620"/>
    </row>
    <row r="91" spans="1:14" s="659" customFormat="1" ht="12.75">
      <c r="A91" s="660" t="s">
        <v>400</v>
      </c>
      <c r="B91" s="663">
        <v>75994.18</v>
      </c>
      <c r="C91" s="663"/>
      <c r="D91" s="660" t="s">
        <v>401</v>
      </c>
      <c r="E91" s="663">
        <v>18800.06</v>
      </c>
      <c r="F91" s="663"/>
      <c r="G91" s="660" t="s">
        <v>402</v>
      </c>
      <c r="H91" s="663">
        <v>48097.24</v>
      </c>
      <c r="I91" s="663"/>
      <c r="J91" s="660" t="s">
        <v>403</v>
      </c>
      <c r="K91" s="663">
        <v>23214.04</v>
      </c>
      <c r="L91" s="663"/>
      <c r="M91" s="620"/>
      <c r="N91" s="620"/>
    </row>
    <row r="92" spans="1:14" s="659" customFormat="1" ht="12.75">
      <c r="A92" s="660" t="s">
        <v>404</v>
      </c>
      <c r="B92" s="663">
        <v>43589.31</v>
      </c>
      <c r="C92" s="663"/>
      <c r="D92" s="660" t="s">
        <v>405</v>
      </c>
      <c r="E92" s="663">
        <v>15850.25</v>
      </c>
      <c r="F92" s="663"/>
      <c r="G92" s="660" t="s">
        <v>406</v>
      </c>
      <c r="H92" s="663">
        <v>1417.25</v>
      </c>
      <c r="I92" s="663"/>
      <c r="J92" s="660" t="s">
        <v>407</v>
      </c>
      <c r="K92" s="663">
        <v>88352.53</v>
      </c>
      <c r="L92" s="663"/>
      <c r="M92" s="620"/>
      <c r="N92" s="620"/>
    </row>
    <row r="93" spans="1:12" s="659" customFormat="1" ht="12.75">
      <c r="A93" s="660"/>
      <c r="B93" s="663"/>
      <c r="C93" s="663"/>
      <c r="D93" s="660"/>
      <c r="E93" s="663"/>
      <c r="F93" s="663"/>
      <c r="G93" s="660"/>
      <c r="H93" s="663"/>
      <c r="I93" s="663"/>
      <c r="J93" s="671"/>
      <c r="K93" s="663"/>
      <c r="L93" s="663"/>
    </row>
    <row r="94" spans="1:14" s="659" customFormat="1" ht="12.75" customHeight="1">
      <c r="A94" s="660" t="s">
        <v>408</v>
      </c>
      <c r="B94" s="663">
        <v>173815.03</v>
      </c>
      <c r="C94" s="663"/>
      <c r="D94" s="660" t="s">
        <v>409</v>
      </c>
      <c r="E94" s="663">
        <v>24289.8</v>
      </c>
      <c r="F94" s="663"/>
      <c r="G94" s="660" t="s">
        <v>410</v>
      </c>
      <c r="H94" s="663">
        <v>18424.41</v>
      </c>
      <c r="I94" s="663"/>
      <c r="J94" s="660" t="s">
        <v>411</v>
      </c>
      <c r="K94" s="663">
        <v>3376.64</v>
      </c>
      <c r="L94" s="663"/>
      <c r="M94" s="620"/>
      <c r="N94" s="620"/>
    </row>
    <row r="95" spans="1:14" s="659" customFormat="1" ht="12.75">
      <c r="A95" s="660" t="s">
        <v>412</v>
      </c>
      <c r="B95" s="663">
        <v>906146</v>
      </c>
      <c r="C95" s="663"/>
      <c r="D95" s="660" t="s">
        <v>413</v>
      </c>
      <c r="E95" s="663">
        <v>35081.49</v>
      </c>
      <c r="F95" s="663"/>
      <c r="G95" s="660" t="s">
        <v>414</v>
      </c>
      <c r="H95" s="663">
        <v>33531.86</v>
      </c>
      <c r="I95" s="663"/>
      <c r="J95" s="660" t="s">
        <v>415</v>
      </c>
      <c r="K95" s="663">
        <v>68195.02</v>
      </c>
      <c r="L95" s="663"/>
      <c r="M95" s="620"/>
      <c r="N95" s="620"/>
    </row>
    <row r="96" spans="1:14" s="659" customFormat="1" ht="12.75">
      <c r="A96" s="660" t="s">
        <v>416</v>
      </c>
      <c r="B96" s="663">
        <v>35892.57</v>
      </c>
      <c r="C96" s="663"/>
      <c r="D96" s="660" t="s">
        <v>417</v>
      </c>
      <c r="E96" s="663">
        <v>16430.85</v>
      </c>
      <c r="F96" s="663"/>
      <c r="G96" s="660" t="s">
        <v>778</v>
      </c>
      <c r="H96" s="663">
        <v>463704.62</v>
      </c>
      <c r="I96" s="663"/>
      <c r="J96" s="660" t="s">
        <v>797</v>
      </c>
      <c r="K96" s="663">
        <v>110081.03</v>
      </c>
      <c r="L96" s="663"/>
      <c r="M96" s="620"/>
      <c r="N96" s="620"/>
    </row>
    <row r="97" spans="1:14" s="659" customFormat="1" ht="12.75">
      <c r="A97" s="660" t="s">
        <v>418</v>
      </c>
      <c r="B97" s="663">
        <v>1716.1</v>
      </c>
      <c r="C97" s="663"/>
      <c r="D97" s="660" t="s">
        <v>419</v>
      </c>
      <c r="E97" s="663">
        <v>2531.43</v>
      </c>
      <c r="F97" s="663"/>
      <c r="G97" s="660" t="s">
        <v>420</v>
      </c>
      <c r="H97" s="663">
        <v>164526.03</v>
      </c>
      <c r="I97" s="663"/>
      <c r="J97" s="660" t="s">
        <v>421</v>
      </c>
      <c r="K97" s="663">
        <v>96053.59</v>
      </c>
      <c r="L97" s="663"/>
      <c r="M97" s="620"/>
      <c r="N97" s="620"/>
    </row>
    <row r="98" spans="1:14" s="659" customFormat="1" ht="12.75">
      <c r="A98" s="660" t="s">
        <v>422</v>
      </c>
      <c r="B98" s="663">
        <v>5967.85</v>
      </c>
      <c r="C98" s="663"/>
      <c r="D98" s="660" t="s">
        <v>423</v>
      </c>
      <c r="E98" s="663">
        <v>1899.64</v>
      </c>
      <c r="F98" s="663"/>
      <c r="G98" s="660" t="s">
        <v>424</v>
      </c>
      <c r="H98" s="663">
        <v>28964.18</v>
      </c>
      <c r="I98" s="663"/>
      <c r="J98" s="660" t="s">
        <v>425</v>
      </c>
      <c r="K98" s="663">
        <v>436144.84</v>
      </c>
      <c r="L98" s="663"/>
      <c r="M98" s="620"/>
      <c r="N98" s="620"/>
    </row>
    <row r="99" spans="1:11" s="659" customFormat="1" ht="12.75">
      <c r="A99" s="660"/>
      <c r="B99" s="663"/>
      <c r="C99" s="663"/>
      <c r="D99" s="660"/>
      <c r="E99" s="663"/>
      <c r="F99" s="663"/>
      <c r="G99" s="660"/>
      <c r="H99" s="663"/>
      <c r="I99" s="663"/>
      <c r="J99" s="664" t="s">
        <v>426</v>
      </c>
      <c r="K99" s="665">
        <v>16928143.82</v>
      </c>
    </row>
    <row r="100" spans="1:14" s="659" customFormat="1" ht="12.75">
      <c r="A100" s="660" t="s">
        <v>427</v>
      </c>
      <c r="B100" s="663">
        <v>95998.04</v>
      </c>
      <c r="C100" s="663"/>
      <c r="D100" s="660" t="s">
        <v>428</v>
      </c>
      <c r="E100" s="663">
        <v>4725.61</v>
      </c>
      <c r="F100" s="663"/>
      <c r="G100" s="660" t="s">
        <v>429</v>
      </c>
      <c r="H100" s="663">
        <v>19312.31</v>
      </c>
      <c r="I100" s="663"/>
      <c r="J100" s="664" t="s">
        <v>800</v>
      </c>
      <c r="K100" s="665">
        <v>240605577.19000006</v>
      </c>
      <c r="M100" s="620"/>
      <c r="N100" s="620"/>
    </row>
    <row r="101" spans="1:14" s="659" customFormat="1" ht="12.75">
      <c r="A101" s="660" t="s">
        <v>430</v>
      </c>
      <c r="B101" s="663">
        <v>74576.93</v>
      </c>
      <c r="C101" s="663"/>
      <c r="D101" s="660" t="s">
        <v>431</v>
      </c>
      <c r="E101" s="663">
        <v>20499.06</v>
      </c>
      <c r="F101" s="663"/>
      <c r="G101" s="660" t="s">
        <v>432</v>
      </c>
      <c r="H101" s="663">
        <v>7999.84</v>
      </c>
      <c r="I101" s="663"/>
      <c r="J101" s="664" t="s">
        <v>927</v>
      </c>
      <c r="K101" s="665">
        <v>169351976.60999998</v>
      </c>
      <c r="M101" s="620"/>
      <c r="N101" s="620"/>
    </row>
    <row r="102" spans="1:14" s="659" customFormat="1" ht="12.75">
      <c r="A102" s="660" t="s">
        <v>433</v>
      </c>
      <c r="B102" s="663">
        <v>47153.82</v>
      </c>
      <c r="C102" s="663"/>
      <c r="D102" s="660" t="s">
        <v>434</v>
      </c>
      <c r="E102" s="663">
        <v>32131.68</v>
      </c>
      <c r="F102" s="663"/>
      <c r="G102" s="660" t="s">
        <v>435</v>
      </c>
      <c r="H102" s="663">
        <v>19726.37</v>
      </c>
      <c r="I102" s="663"/>
      <c r="K102" s="672"/>
      <c r="M102" s="620"/>
      <c r="N102" s="620"/>
    </row>
    <row r="103" spans="1:14" s="659" customFormat="1" ht="12.75">
      <c r="A103" s="660" t="s">
        <v>436</v>
      </c>
      <c r="B103" s="663">
        <v>207466.43</v>
      </c>
      <c r="C103" s="663"/>
      <c r="D103" s="660" t="s">
        <v>437</v>
      </c>
      <c r="E103" s="663">
        <v>2420.44</v>
      </c>
      <c r="F103" s="663"/>
      <c r="G103" s="660" t="s">
        <v>438</v>
      </c>
      <c r="H103" s="663">
        <v>199855.1</v>
      </c>
      <c r="I103" s="663"/>
      <c r="J103" s="664" t="s">
        <v>928</v>
      </c>
      <c r="K103" s="665">
        <v>426885697.62</v>
      </c>
      <c r="M103" s="673"/>
      <c r="N103" s="620"/>
    </row>
    <row r="104" spans="1:14" s="659" customFormat="1" ht="12.75">
      <c r="A104" s="660" t="s">
        <v>439</v>
      </c>
      <c r="B104" s="663">
        <v>6074.59</v>
      </c>
      <c r="C104" s="663"/>
      <c r="D104" s="660" t="s">
        <v>440</v>
      </c>
      <c r="E104" s="663">
        <v>77838.32</v>
      </c>
      <c r="F104" s="663"/>
      <c r="G104" s="660" t="s">
        <v>441</v>
      </c>
      <c r="H104" s="663">
        <v>14270.8</v>
      </c>
      <c r="I104" s="663"/>
      <c r="M104" s="620"/>
      <c r="N104" s="620"/>
    </row>
    <row r="105" spans="1:13" s="659" customFormat="1" ht="12.75">
      <c r="A105" s="660"/>
      <c r="B105" s="674"/>
      <c r="C105" s="660"/>
      <c r="D105" s="660"/>
      <c r="E105" s="674"/>
      <c r="F105" s="660"/>
      <c r="G105" s="660"/>
      <c r="H105" s="674"/>
      <c r="M105" s="675"/>
    </row>
    <row r="106" spans="1:8" s="659" customFormat="1" ht="12.75">
      <c r="A106" s="660" t="s">
        <v>595</v>
      </c>
      <c r="B106" s="674"/>
      <c r="C106" s="660"/>
      <c r="D106" s="660"/>
      <c r="E106" s="674"/>
      <c r="F106" s="660"/>
      <c r="G106" s="660"/>
      <c r="H106" s="674"/>
    </row>
    <row r="107" spans="1:11" s="659" customFormat="1" ht="59.25" customHeight="1">
      <c r="A107" s="972" t="s">
        <v>443</v>
      </c>
      <c r="B107" s="972"/>
      <c r="C107" s="972"/>
      <c r="D107" s="972"/>
      <c r="E107" s="972"/>
      <c r="F107" s="972"/>
      <c r="G107" s="972"/>
      <c r="H107" s="676"/>
      <c r="I107" s="676"/>
      <c r="J107" s="676"/>
      <c r="K107" s="676"/>
    </row>
    <row r="108" spans="1:11" s="659" customFormat="1" ht="12.75">
      <c r="A108" s="973" t="s">
        <v>442</v>
      </c>
      <c r="B108" s="973"/>
      <c r="C108" s="973"/>
      <c r="D108" s="973"/>
      <c r="E108" s="973"/>
      <c r="F108" s="973"/>
      <c r="G108" s="973"/>
      <c r="H108" s="677"/>
      <c r="I108" s="677"/>
      <c r="J108" s="677"/>
      <c r="K108" s="677"/>
    </row>
  </sheetData>
  <sheetProtection/>
  <mergeCells count="2">
    <mergeCell ref="A107:G107"/>
    <mergeCell ref="A108:G108"/>
  </mergeCells>
  <printOptions horizontalCentered="1"/>
  <pageMargins left="0.5" right="0.5" top="0.5" bottom="0.25" header="0.5" footer="0.5"/>
  <pageSetup horizontalDpi="600" verticalDpi="600" orientation="landscape" scale="63" r:id="rId1"/>
  <rowBreaks count="1" manualBreakCount="1">
    <brk id="52" max="255" man="1"/>
  </rowBreaks>
</worksheet>
</file>

<file path=xl/worksheets/sheet26.xml><?xml version="1.0" encoding="utf-8"?>
<worksheet xmlns="http://schemas.openxmlformats.org/spreadsheetml/2006/main" xmlns:r="http://schemas.openxmlformats.org/officeDocument/2006/relationships">
  <dimension ref="B1:O35"/>
  <sheetViews>
    <sheetView zoomScalePageLayoutView="0" workbookViewId="0" topLeftCell="A1">
      <selection activeCell="A1" sqref="A1"/>
    </sheetView>
  </sheetViews>
  <sheetFormatPr defaultColWidth="9.140625" defaultRowHeight="12.75"/>
  <cols>
    <col min="1" max="1" width="1.57421875" style="679" customWidth="1"/>
    <col min="2" max="2" width="10.421875" style="679" customWidth="1"/>
    <col min="3" max="8" width="18.28125" style="679" customWidth="1"/>
    <col min="9" max="9" width="6.7109375" style="679" customWidth="1"/>
    <col min="10" max="16384" width="9.140625" style="679" customWidth="1"/>
  </cols>
  <sheetData>
    <row r="1" ht="12.75">
      <c r="B1" s="678" t="s">
        <v>286</v>
      </c>
    </row>
    <row r="2" spans="2:8" ht="13.5" thickBot="1">
      <c r="B2" s="974" t="s">
        <v>445</v>
      </c>
      <c r="C2" s="974"/>
      <c r="D2" s="974"/>
      <c r="E2" s="974"/>
      <c r="F2" s="974"/>
      <c r="G2" s="974"/>
      <c r="H2" s="974"/>
    </row>
    <row r="3" spans="2:8" s="681" customFormat="1" ht="14.25" customHeight="1">
      <c r="B3" s="680" t="s">
        <v>643</v>
      </c>
      <c r="C3" s="680" t="s">
        <v>446</v>
      </c>
      <c r="D3" s="680" t="s">
        <v>447</v>
      </c>
      <c r="E3" s="680" t="s">
        <v>448</v>
      </c>
      <c r="F3" s="680" t="s">
        <v>449</v>
      </c>
      <c r="G3" s="680" t="s">
        <v>450</v>
      </c>
      <c r="H3" s="680" t="s">
        <v>619</v>
      </c>
    </row>
    <row r="4" spans="2:8" s="681" customFormat="1" ht="12.75">
      <c r="B4" s="682" t="s">
        <v>451</v>
      </c>
      <c r="C4" s="682" t="s">
        <v>1014</v>
      </c>
      <c r="D4" s="682" t="s">
        <v>452</v>
      </c>
      <c r="E4" s="682" t="s">
        <v>453</v>
      </c>
      <c r="F4" s="907" t="s">
        <v>1080</v>
      </c>
      <c r="G4" s="682" t="s">
        <v>454</v>
      </c>
      <c r="H4" s="682" t="s">
        <v>455</v>
      </c>
    </row>
    <row r="6" spans="3:8" ht="12.75">
      <c r="C6" s="683"/>
      <c r="D6" s="683"/>
      <c r="E6" s="683"/>
      <c r="F6" s="683"/>
      <c r="G6" s="683"/>
      <c r="H6" s="683"/>
    </row>
    <row r="7" ht="12.75">
      <c r="B7" s="678" t="s">
        <v>456</v>
      </c>
    </row>
    <row r="8" spans="2:15" ht="12.75">
      <c r="B8" s="684">
        <v>2005</v>
      </c>
      <c r="C8" s="685">
        <v>727049755758.5714</v>
      </c>
      <c r="D8" s="685">
        <v>66156293731.24</v>
      </c>
      <c r="E8" s="685">
        <v>9480719280.4</v>
      </c>
      <c r="F8" s="685">
        <v>1027620661</v>
      </c>
      <c r="G8" s="685">
        <v>29539242718.16</v>
      </c>
      <c r="H8" s="685">
        <v>833253632149.3715</v>
      </c>
      <c r="I8" s="686"/>
      <c r="J8" s="686"/>
      <c r="K8" s="686"/>
      <c r="L8" s="686"/>
      <c r="M8" s="686"/>
      <c r="N8" s="686"/>
      <c r="O8" s="686"/>
    </row>
    <row r="9" spans="2:15" ht="12.75">
      <c r="B9" s="684">
        <v>2006</v>
      </c>
      <c r="C9" s="687">
        <v>900079538628</v>
      </c>
      <c r="D9" s="687">
        <v>69815543836.51001</v>
      </c>
      <c r="E9" s="687">
        <v>10508688952.369999</v>
      </c>
      <c r="F9" s="687">
        <v>1069848171</v>
      </c>
      <c r="G9" s="687">
        <v>28843374447.309998</v>
      </c>
      <c r="H9" s="687">
        <v>1010316994035.19</v>
      </c>
      <c r="I9" s="686"/>
      <c r="J9" s="686"/>
      <c r="K9" s="686"/>
      <c r="L9" s="686"/>
      <c r="M9" s="686"/>
      <c r="N9" s="686"/>
      <c r="O9" s="686"/>
    </row>
    <row r="10" spans="2:15" s="689" customFormat="1" ht="12.75">
      <c r="B10" s="684">
        <v>2007</v>
      </c>
      <c r="C10" s="688">
        <v>982816278651</v>
      </c>
      <c r="D10" s="688">
        <v>70911848398.67</v>
      </c>
      <c r="E10" s="688">
        <v>11047359200.7223</v>
      </c>
      <c r="F10" s="688">
        <v>1134751294</v>
      </c>
      <c r="G10" s="688">
        <v>29126367531.309998</v>
      </c>
      <c r="H10" s="687">
        <v>1095036605075.7024</v>
      </c>
      <c r="I10" s="686"/>
      <c r="J10" s="686"/>
      <c r="K10" s="686"/>
      <c r="L10" s="686"/>
      <c r="M10" s="686"/>
      <c r="N10" s="686"/>
      <c r="O10" s="686"/>
    </row>
    <row r="11" spans="2:15" s="689" customFormat="1" ht="12.75">
      <c r="B11" s="684">
        <v>2008</v>
      </c>
      <c r="C11" s="687">
        <v>1023386154546</v>
      </c>
      <c r="D11" s="687">
        <v>71298689436.8</v>
      </c>
      <c r="E11" s="687">
        <v>10937223808.7</v>
      </c>
      <c r="F11" s="687">
        <v>1230553542</v>
      </c>
      <c r="G11" s="687">
        <v>31749628732</v>
      </c>
      <c r="H11" s="687">
        <v>1138602250065.5</v>
      </c>
      <c r="I11" s="686"/>
      <c r="J11" s="686"/>
      <c r="K11" s="686"/>
      <c r="L11" s="686"/>
      <c r="M11" s="686"/>
      <c r="N11" s="686"/>
      <c r="O11" s="686"/>
    </row>
    <row r="12" spans="2:9" s="689" customFormat="1" ht="12.75">
      <c r="B12" s="690">
        <v>2009</v>
      </c>
      <c r="C12" s="691">
        <f>'Table 6.2'!F197</f>
        <v>988853670404</v>
      </c>
      <c r="D12" s="691">
        <f>'Table 6.4'!B202</f>
        <v>68119532407.83</v>
      </c>
      <c r="E12" s="691">
        <f>'Table 6.4'!F202</f>
        <v>12292139802.84</v>
      </c>
      <c r="F12" s="691">
        <f>'Table 6.4'!J202</f>
        <v>1214257081</v>
      </c>
      <c r="G12" s="691">
        <f>'Table 6.4'!N202</f>
        <v>35243592652.01</v>
      </c>
      <c r="H12" s="691">
        <f>SUM(C12:G12)</f>
        <v>1105723192347.68</v>
      </c>
      <c r="I12" s="686"/>
    </row>
    <row r="13" spans="3:8" ht="12.75">
      <c r="C13" s="683"/>
      <c r="D13" s="683"/>
      <c r="E13" s="683"/>
      <c r="F13" s="683"/>
      <c r="G13" s="683"/>
      <c r="H13" s="683"/>
    </row>
    <row r="14" ht="12.75">
      <c r="B14" s="678" t="s">
        <v>457</v>
      </c>
    </row>
    <row r="15" spans="2:14" ht="12.75">
      <c r="B15" s="684">
        <v>2005</v>
      </c>
      <c r="C15" s="685">
        <v>6880547524.121501</v>
      </c>
      <c r="D15" s="685">
        <v>2229614814.2465</v>
      </c>
      <c r="E15" s="685">
        <v>196683373.82500002</v>
      </c>
      <c r="F15" s="685">
        <v>11274489.409999998</v>
      </c>
      <c r="G15" s="685">
        <v>268340656.08020002</v>
      </c>
      <c r="H15" s="685">
        <v>9586460857.6832</v>
      </c>
      <c r="I15" s="906"/>
      <c r="J15" s="686"/>
      <c r="K15" s="686"/>
      <c r="L15" s="686"/>
      <c r="M15" s="686"/>
      <c r="N15" s="686"/>
    </row>
    <row r="16" spans="2:14" ht="12.75">
      <c r="B16" s="684">
        <v>2006</v>
      </c>
      <c r="C16" s="687">
        <v>7643858583.707123</v>
      </c>
      <c r="D16" s="687">
        <v>2386681833.7441645</v>
      </c>
      <c r="E16" s="687">
        <v>205489588.660586</v>
      </c>
      <c r="F16" s="687">
        <v>12009053.661400003</v>
      </c>
      <c r="G16" s="687">
        <v>228972765.75899994</v>
      </c>
      <c r="H16" s="687">
        <v>10477011825.532272</v>
      </c>
      <c r="I16" s="686"/>
      <c r="J16" s="686"/>
      <c r="K16" s="686"/>
      <c r="L16" s="686"/>
      <c r="M16" s="686"/>
      <c r="N16" s="686"/>
    </row>
    <row r="17" spans="2:14" s="689" customFormat="1" ht="12.75">
      <c r="B17" s="684">
        <v>2007</v>
      </c>
      <c r="C17" s="687">
        <v>8135438952.877491</v>
      </c>
      <c r="D17" s="687">
        <v>2452227738.403351</v>
      </c>
      <c r="E17" s="687">
        <v>209635448.0226</v>
      </c>
      <c r="F17" s="687">
        <v>12487509.919999996</v>
      </c>
      <c r="G17" s="687">
        <v>223563319.10092998</v>
      </c>
      <c r="H17" s="687">
        <v>11033352968.324371</v>
      </c>
      <c r="I17" s="686"/>
      <c r="J17" s="686"/>
      <c r="K17" s="686"/>
      <c r="L17" s="686"/>
      <c r="M17" s="686"/>
      <c r="N17" s="686"/>
    </row>
    <row r="18" spans="2:14" s="689" customFormat="1" ht="12.75">
      <c r="B18" s="684">
        <v>2008</v>
      </c>
      <c r="C18" s="687">
        <v>8781051378.908604</v>
      </c>
      <c r="D18" s="687">
        <v>2484453123.6851497</v>
      </c>
      <c r="E18" s="687">
        <v>202986629.268</v>
      </c>
      <c r="F18" s="687">
        <v>12297013.2322</v>
      </c>
      <c r="G18" s="687">
        <v>242598481.04204994</v>
      </c>
      <c r="H18" s="687">
        <v>11723386626.136003</v>
      </c>
      <c r="I18" s="686"/>
      <c r="J18" s="686"/>
      <c r="K18" s="686"/>
      <c r="L18" s="686"/>
      <c r="M18" s="686"/>
      <c r="N18" s="686"/>
    </row>
    <row r="19" spans="2:8" s="689" customFormat="1" ht="12.75">
      <c r="B19" s="690">
        <v>2009</v>
      </c>
      <c r="C19" s="691">
        <f>'Table 6.2'!G197</f>
        <v>8871606716.83643</v>
      </c>
      <c r="D19" s="691">
        <f>'Table 6.4'!D202</f>
        <v>2400518627.0489197</v>
      </c>
      <c r="E19" s="691">
        <f>'Table 6.4'!H202</f>
        <v>218253943.89255002</v>
      </c>
      <c r="F19" s="691">
        <f>'Table 6.4'!L202</f>
        <v>12177007.870000001</v>
      </c>
      <c r="G19" s="691">
        <f>'Table 6.4'!P202</f>
        <v>281165880.07225</v>
      </c>
      <c r="H19" s="691">
        <f>SUM(C19:G19)</f>
        <v>11783722175.72015</v>
      </c>
    </row>
    <row r="21" ht="12.75">
      <c r="B21" s="678" t="s">
        <v>458</v>
      </c>
    </row>
    <row r="22" spans="2:14" ht="12.75">
      <c r="B22" s="684">
        <v>2005</v>
      </c>
      <c r="C22" s="692">
        <f aca="true" t="shared" si="0" ref="C22:H22">C15/C8*100</f>
        <v>0.9463654267984236</v>
      </c>
      <c r="D22" s="692">
        <f t="shared" si="0"/>
        <v>3.3702232826166356</v>
      </c>
      <c r="E22" s="692">
        <f t="shared" si="0"/>
        <v>2.0745617289989178</v>
      </c>
      <c r="F22" s="692">
        <f t="shared" si="0"/>
        <v>1.0971450689818312</v>
      </c>
      <c r="G22" s="692">
        <f t="shared" si="0"/>
        <v>0.9084209051684009</v>
      </c>
      <c r="H22" s="692">
        <f t="shared" si="0"/>
        <v>1.1504853369741692</v>
      </c>
      <c r="I22" s="686"/>
      <c r="J22" s="686"/>
      <c r="K22" s="686"/>
      <c r="L22" s="686"/>
      <c r="M22" s="686"/>
      <c r="N22" s="686"/>
    </row>
    <row r="23" spans="2:14" ht="12.75">
      <c r="B23" s="684">
        <v>2006</v>
      </c>
      <c r="C23" s="693">
        <f aca="true" t="shared" si="1" ref="C23:H26">C16/C9*100</f>
        <v>0.8492425675356124</v>
      </c>
      <c r="D23" s="693">
        <f t="shared" si="1"/>
        <v>3.4185536666922736</v>
      </c>
      <c r="E23" s="693">
        <f t="shared" si="1"/>
        <v>1.9554255491998593</v>
      </c>
      <c r="F23" s="693">
        <f t="shared" si="1"/>
        <v>1.1225007423413171</v>
      </c>
      <c r="G23" s="693">
        <f t="shared" si="1"/>
        <v>0.7938487439369443</v>
      </c>
      <c r="H23" s="693">
        <f t="shared" si="1"/>
        <v>1.0370024346207674</v>
      </c>
      <c r="I23" s="686"/>
      <c r="J23" s="686"/>
      <c r="K23" s="686"/>
      <c r="L23" s="686"/>
      <c r="M23" s="686"/>
      <c r="N23" s="686"/>
    </row>
    <row r="24" spans="2:14" ht="12.75">
      <c r="B24" s="684"/>
      <c r="C24" s="693">
        <f t="shared" si="1"/>
        <v>0.8277680304648679</v>
      </c>
      <c r="D24" s="693">
        <f t="shared" si="1"/>
        <v>3.458135408651038</v>
      </c>
      <c r="E24" s="693">
        <f t="shared" si="1"/>
        <v>1.8976068779305517</v>
      </c>
      <c r="F24" s="693">
        <f t="shared" si="1"/>
        <v>1.1004622762739054</v>
      </c>
      <c r="G24" s="693">
        <f t="shared" si="1"/>
        <v>0.7675633388221373</v>
      </c>
      <c r="H24" s="693">
        <f t="shared" si="1"/>
        <v>1.0075784605905125</v>
      </c>
      <c r="I24" s="686"/>
      <c r="J24" s="686"/>
      <c r="K24" s="686"/>
      <c r="L24" s="686"/>
      <c r="M24" s="686"/>
      <c r="N24" s="686"/>
    </row>
    <row r="25" spans="2:14" ht="12.75">
      <c r="B25" s="684">
        <v>2008</v>
      </c>
      <c r="C25" s="693">
        <f t="shared" si="1"/>
        <v>0.8580389073960162</v>
      </c>
      <c r="D25" s="693">
        <f t="shared" si="1"/>
        <v>3.484570534620272</v>
      </c>
      <c r="E25" s="693">
        <f t="shared" si="1"/>
        <v>1.8559246187001728</v>
      </c>
      <c r="F25" s="693">
        <f t="shared" si="1"/>
        <v>0.9993074508740069</v>
      </c>
      <c r="G25" s="693">
        <f t="shared" si="1"/>
        <v>0.764098639041843</v>
      </c>
      <c r="H25" s="693">
        <f t="shared" si="1"/>
        <v>1.0296296731770551</v>
      </c>
      <c r="I25" s="686"/>
      <c r="J25" s="686"/>
      <c r="K25" s="686"/>
      <c r="L25" s="686"/>
      <c r="M25" s="686"/>
      <c r="N25" s="686"/>
    </row>
    <row r="26" spans="2:8" ht="12.75">
      <c r="B26" s="690">
        <v>2009</v>
      </c>
      <c r="C26" s="694">
        <f t="shared" si="1"/>
        <v>0.8971607207780197</v>
      </c>
      <c r="D26" s="694">
        <f t="shared" si="1"/>
        <v>3.5239798956297474</v>
      </c>
      <c r="E26" s="694">
        <f t="shared" si="1"/>
        <v>1.775556960734568</v>
      </c>
      <c r="F26" s="694">
        <f t="shared" si="1"/>
        <v>1.0028360600517678</v>
      </c>
      <c r="G26" s="694">
        <f t="shared" si="1"/>
        <v>0.7977787135620371</v>
      </c>
      <c r="H26" s="694">
        <f t="shared" si="1"/>
        <v>1.0657027235451995</v>
      </c>
    </row>
    <row r="27" s="689" customFormat="1" ht="12.75"/>
    <row r="28" ht="12.75">
      <c r="B28" s="683" t="s">
        <v>621</v>
      </c>
    </row>
    <row r="29" spans="2:8" ht="12.75">
      <c r="B29" s="975" t="s">
        <v>459</v>
      </c>
      <c r="C29" s="976"/>
      <c r="D29" s="976"/>
      <c r="E29" s="976"/>
      <c r="F29" s="976"/>
      <c r="G29" s="976"/>
      <c r="H29" s="976"/>
    </row>
    <row r="33" ht="12.75">
      <c r="B33" s="683"/>
    </row>
    <row r="34" ht="12.75">
      <c r="B34" s="683"/>
    </row>
    <row r="35" ht="12.75">
      <c r="B35" s="683"/>
    </row>
  </sheetData>
  <sheetProtection/>
  <mergeCells count="2">
    <mergeCell ref="B2:H2"/>
    <mergeCell ref="B29:H29"/>
  </mergeCells>
  <printOptions horizontalCentered="1"/>
  <pageMargins left="0.25" right="0.25" top="0.7" bottom="0.75" header="0.25" footer="0.4"/>
  <pageSetup horizontalDpi="600" verticalDpi="600" orientation="landscape" r:id="rId1"/>
  <rowBreaks count="1" manualBreakCount="1">
    <brk id="30" max="255" man="1"/>
  </rowBreaks>
  <ignoredErrors>
    <ignoredError sqref="H12" formulaRange="1"/>
  </ignoredErrors>
</worksheet>
</file>

<file path=xl/worksheets/sheet27.xml><?xml version="1.0" encoding="utf-8"?>
<worksheet xmlns="http://schemas.openxmlformats.org/spreadsheetml/2006/main" xmlns:r="http://schemas.openxmlformats.org/officeDocument/2006/relationships">
  <dimension ref="A1:CX210"/>
  <sheetViews>
    <sheetView zoomScalePageLayoutView="0" workbookViewId="0" topLeftCell="A1">
      <selection activeCell="A1" sqref="A1"/>
    </sheetView>
  </sheetViews>
  <sheetFormatPr defaultColWidth="14.421875" defaultRowHeight="12.75"/>
  <cols>
    <col min="1" max="1" width="14.421875" style="696" customWidth="1"/>
    <col min="2" max="2" width="15.28125" style="696" bestFit="1" customWidth="1"/>
    <col min="3" max="3" width="15.7109375" style="696" bestFit="1" customWidth="1"/>
    <col min="4" max="4" width="15.28125" style="696" bestFit="1" customWidth="1"/>
    <col min="5" max="6" width="16.8515625" style="696" bestFit="1" customWidth="1"/>
    <col min="7" max="7" width="13.28125" style="696" bestFit="1" customWidth="1"/>
    <col min="8" max="9" width="14.421875" style="697" customWidth="1"/>
    <col min="10" max="15" width="8.7109375" style="696" customWidth="1"/>
    <col min="16" max="102" width="14.421875" style="698" customWidth="1"/>
    <col min="103" max="16384" width="14.421875" style="696" customWidth="1"/>
  </cols>
  <sheetData>
    <row r="1" spans="1:17" ht="13.5">
      <c r="A1" s="695" t="s">
        <v>287</v>
      </c>
      <c r="Q1" s="699"/>
    </row>
    <row r="2" spans="1:26" ht="12.75">
      <c r="A2" s="978" t="s">
        <v>461</v>
      </c>
      <c r="B2" s="978"/>
      <c r="C2" s="978"/>
      <c r="D2" s="978"/>
      <c r="E2" s="978"/>
      <c r="F2" s="978"/>
      <c r="G2" s="978"/>
      <c r="H2" s="978"/>
      <c r="I2" s="700"/>
      <c r="Q2" s="981"/>
      <c r="R2" s="981"/>
      <c r="S2" s="981"/>
      <c r="T2" s="981"/>
      <c r="U2" s="981"/>
      <c r="V2" s="981"/>
      <c r="W2" s="981"/>
      <c r="X2" s="981"/>
      <c r="Z2" s="699"/>
    </row>
    <row r="3" spans="1:26" ht="12" thickBot="1">
      <c r="A3" s="702"/>
      <c r="B3" s="702"/>
      <c r="C3" s="702"/>
      <c r="D3" s="702"/>
      <c r="E3" s="702"/>
      <c r="F3" s="702"/>
      <c r="G3" s="702"/>
      <c r="H3" s="702"/>
      <c r="I3" s="701"/>
      <c r="Q3" s="701"/>
      <c r="R3" s="701"/>
      <c r="S3" s="701"/>
      <c r="T3" s="701"/>
      <c r="U3" s="701"/>
      <c r="V3" s="701"/>
      <c r="W3" s="701"/>
      <c r="X3" s="701"/>
      <c r="Z3" s="699"/>
    </row>
    <row r="5" spans="1:102" s="706" customFormat="1" ht="12">
      <c r="A5" s="703" t="s">
        <v>692</v>
      </c>
      <c r="B5" s="703" t="s">
        <v>462</v>
      </c>
      <c r="C5" s="703" t="s">
        <v>463</v>
      </c>
      <c r="D5" s="703" t="s">
        <v>464</v>
      </c>
      <c r="E5" s="703" t="s">
        <v>465</v>
      </c>
      <c r="F5" s="703" t="s">
        <v>466</v>
      </c>
      <c r="G5" s="703" t="s">
        <v>467</v>
      </c>
      <c r="H5" s="704" t="s">
        <v>468</v>
      </c>
      <c r="I5" s="705"/>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c r="BA5" s="707"/>
      <c r="BB5" s="707"/>
      <c r="BC5" s="707"/>
      <c r="BD5" s="707"/>
      <c r="BE5" s="707"/>
      <c r="BF5" s="707"/>
      <c r="BG5" s="707"/>
      <c r="BH5" s="707"/>
      <c r="BI5" s="707"/>
      <c r="BJ5" s="707"/>
      <c r="BK5" s="707"/>
      <c r="BL5" s="707"/>
      <c r="BM5" s="707"/>
      <c r="BN5" s="707"/>
      <c r="BO5" s="707"/>
      <c r="BP5" s="707"/>
      <c r="BQ5" s="707"/>
      <c r="BR5" s="707"/>
      <c r="BS5" s="707"/>
      <c r="BT5" s="707"/>
      <c r="BU5" s="707"/>
      <c r="BV5" s="707"/>
      <c r="BW5" s="707"/>
      <c r="BX5" s="707"/>
      <c r="BY5" s="707"/>
      <c r="BZ5" s="707"/>
      <c r="CA5" s="707"/>
      <c r="CB5" s="707"/>
      <c r="CC5" s="707"/>
      <c r="CD5" s="707"/>
      <c r="CE5" s="707"/>
      <c r="CF5" s="707"/>
      <c r="CG5" s="707"/>
      <c r="CH5" s="707"/>
      <c r="CI5" s="707"/>
      <c r="CJ5" s="707"/>
      <c r="CK5" s="707"/>
      <c r="CL5" s="707"/>
      <c r="CM5" s="707"/>
      <c r="CN5" s="707"/>
      <c r="CO5" s="707"/>
      <c r="CP5" s="707"/>
      <c r="CQ5" s="707"/>
      <c r="CR5" s="707"/>
      <c r="CS5" s="707"/>
      <c r="CT5" s="707"/>
      <c r="CU5" s="707"/>
      <c r="CV5" s="707"/>
      <c r="CW5" s="707"/>
      <c r="CX5" s="707"/>
    </row>
    <row r="6" ht="8.25" customHeight="1"/>
    <row r="7" spans="1:102" s="708" customFormat="1" ht="12" customHeight="1">
      <c r="A7" s="708" t="s">
        <v>60</v>
      </c>
      <c r="B7" s="709">
        <v>2287515300</v>
      </c>
      <c r="C7" s="709">
        <v>1994773500</v>
      </c>
      <c r="D7" s="709">
        <v>2065104300</v>
      </c>
      <c r="E7" s="710">
        <v>4352619600</v>
      </c>
      <c r="F7" s="710">
        <v>4059877800</v>
      </c>
      <c r="G7" s="709">
        <v>16550377.75</v>
      </c>
      <c r="H7" s="711">
        <v>2009</v>
      </c>
      <c r="I7" s="851"/>
      <c r="J7" s="712"/>
      <c r="K7" s="712"/>
      <c r="L7" s="712"/>
      <c r="M7" s="712"/>
      <c r="N7" s="712"/>
      <c r="O7" s="712"/>
      <c r="P7" s="713"/>
      <c r="Q7" s="713"/>
      <c r="R7" s="714"/>
      <c r="S7" s="714"/>
      <c r="T7" s="714"/>
      <c r="U7" s="714"/>
      <c r="V7" s="714"/>
      <c r="W7" s="714"/>
      <c r="X7" s="715"/>
      <c r="Y7" s="713"/>
      <c r="Z7" s="713"/>
      <c r="AA7" s="716"/>
      <c r="AB7" s="716"/>
      <c r="AC7" s="716"/>
      <c r="AD7" s="716"/>
      <c r="AE7" s="716"/>
      <c r="AF7" s="716"/>
      <c r="AG7" s="716"/>
      <c r="AH7" s="713"/>
      <c r="AI7" s="713"/>
      <c r="AJ7" s="713"/>
      <c r="AK7" s="713"/>
      <c r="AL7" s="713"/>
      <c r="AM7" s="713"/>
      <c r="AN7" s="713"/>
      <c r="AO7" s="713"/>
      <c r="AP7" s="713"/>
      <c r="AQ7" s="713"/>
      <c r="AR7" s="713"/>
      <c r="AS7" s="713"/>
      <c r="AT7" s="713"/>
      <c r="AU7" s="713"/>
      <c r="AV7" s="713"/>
      <c r="AW7" s="713"/>
      <c r="AX7" s="713"/>
      <c r="AY7" s="713"/>
      <c r="AZ7" s="713"/>
      <c r="BA7" s="713"/>
      <c r="BB7" s="713"/>
      <c r="BC7" s="713"/>
      <c r="BD7" s="713"/>
      <c r="BE7" s="713"/>
      <c r="BF7" s="713"/>
      <c r="BG7" s="713"/>
      <c r="BH7" s="713"/>
      <c r="BI7" s="713"/>
      <c r="BJ7" s="713"/>
      <c r="BK7" s="713"/>
      <c r="BL7" s="713"/>
      <c r="BM7" s="713"/>
      <c r="BN7" s="713"/>
      <c r="BO7" s="713"/>
      <c r="BP7" s="713"/>
      <c r="BQ7" s="713"/>
      <c r="BR7" s="713"/>
      <c r="BS7" s="713"/>
      <c r="BT7" s="713"/>
      <c r="BU7" s="713"/>
      <c r="BV7" s="713"/>
      <c r="BW7" s="713"/>
      <c r="BX7" s="713"/>
      <c r="BY7" s="713"/>
      <c r="BZ7" s="713"/>
      <c r="CA7" s="713"/>
      <c r="CB7" s="713"/>
      <c r="CC7" s="713"/>
      <c r="CD7" s="713"/>
      <c r="CE7" s="713"/>
      <c r="CF7" s="713"/>
      <c r="CG7" s="713"/>
      <c r="CH7" s="713"/>
      <c r="CI7" s="713"/>
      <c r="CJ7" s="713"/>
      <c r="CK7" s="713"/>
      <c r="CL7" s="713"/>
      <c r="CM7" s="713"/>
      <c r="CN7" s="713"/>
      <c r="CO7" s="713"/>
      <c r="CP7" s="713"/>
      <c r="CQ7" s="713"/>
      <c r="CR7" s="713"/>
      <c r="CS7" s="713"/>
      <c r="CT7" s="713"/>
      <c r="CU7" s="713"/>
      <c r="CV7" s="713"/>
      <c r="CW7" s="713"/>
      <c r="CX7" s="713"/>
    </row>
    <row r="8" spans="1:33" ht="12" customHeight="1">
      <c r="A8" s="696" t="s">
        <v>62</v>
      </c>
      <c r="B8" s="717">
        <v>8823298800</v>
      </c>
      <c r="C8" s="717">
        <v>6298743000</v>
      </c>
      <c r="D8" s="717">
        <v>9331785200</v>
      </c>
      <c r="E8" s="718">
        <v>18155084000</v>
      </c>
      <c r="F8" s="718">
        <v>15630528200</v>
      </c>
      <c r="G8" s="717">
        <v>115978519.244</v>
      </c>
      <c r="H8" s="697">
        <v>2009</v>
      </c>
      <c r="I8" s="851"/>
      <c r="J8" s="712"/>
      <c r="K8" s="712"/>
      <c r="L8" s="712"/>
      <c r="M8" s="712"/>
      <c r="N8" s="712"/>
      <c r="O8" s="712"/>
      <c r="R8" s="719"/>
      <c r="S8" s="719"/>
      <c r="T8" s="719"/>
      <c r="U8" s="719"/>
      <c r="V8" s="719"/>
      <c r="W8" s="719"/>
      <c r="X8" s="720"/>
      <c r="AA8" s="721"/>
      <c r="AB8" s="721"/>
      <c r="AC8" s="721"/>
      <c r="AD8" s="721"/>
      <c r="AE8" s="721"/>
      <c r="AF8" s="721"/>
      <c r="AG8" s="721"/>
    </row>
    <row r="9" spans="1:33" ht="12" customHeight="1">
      <c r="A9" s="696" t="s">
        <v>64</v>
      </c>
      <c r="B9" s="717">
        <v>300184400</v>
      </c>
      <c r="C9" s="717">
        <v>215526500</v>
      </c>
      <c r="D9" s="717">
        <v>769346100</v>
      </c>
      <c r="E9" s="718">
        <v>1069530500</v>
      </c>
      <c r="F9" s="718">
        <v>984872600</v>
      </c>
      <c r="G9" s="717">
        <v>6500159.16</v>
      </c>
      <c r="H9" s="697">
        <v>2009</v>
      </c>
      <c r="I9" s="851"/>
      <c r="J9" s="712"/>
      <c r="K9" s="712"/>
      <c r="L9" s="712"/>
      <c r="M9" s="712"/>
      <c r="N9" s="712"/>
      <c r="O9" s="712"/>
      <c r="R9" s="719"/>
      <c r="S9" s="719"/>
      <c r="T9" s="719"/>
      <c r="U9" s="719"/>
      <c r="V9" s="719"/>
      <c r="W9" s="719"/>
      <c r="X9" s="720"/>
      <c r="AA9" s="721"/>
      <c r="AB9" s="721"/>
      <c r="AC9" s="721"/>
      <c r="AD9" s="721"/>
      <c r="AE9" s="721"/>
      <c r="AF9" s="721"/>
      <c r="AG9" s="721"/>
    </row>
    <row r="10" spans="1:33" ht="12" customHeight="1">
      <c r="A10" s="696" t="s">
        <v>66</v>
      </c>
      <c r="B10" s="717">
        <v>484952300</v>
      </c>
      <c r="C10" s="717">
        <v>409049800</v>
      </c>
      <c r="D10" s="717">
        <v>649265200</v>
      </c>
      <c r="E10" s="718">
        <v>1134217500</v>
      </c>
      <c r="F10" s="718">
        <v>1058315000</v>
      </c>
      <c r="G10" s="717">
        <v>4550754.5</v>
      </c>
      <c r="H10" s="697">
        <v>2009</v>
      </c>
      <c r="I10" s="851"/>
      <c r="J10" s="712"/>
      <c r="K10" s="712"/>
      <c r="L10" s="712"/>
      <c r="M10" s="712"/>
      <c r="N10" s="712"/>
      <c r="O10" s="712"/>
      <c r="R10" s="719"/>
      <c r="S10" s="719"/>
      <c r="T10" s="719"/>
      <c r="U10" s="719"/>
      <c r="V10" s="719"/>
      <c r="W10" s="719"/>
      <c r="X10" s="720"/>
      <c r="AA10" s="721"/>
      <c r="AB10" s="721"/>
      <c r="AC10" s="721"/>
      <c r="AD10" s="721"/>
      <c r="AE10" s="721"/>
      <c r="AF10" s="721"/>
      <c r="AG10" s="721"/>
    </row>
    <row r="11" spans="1:33" ht="12" customHeight="1">
      <c r="A11" s="696" t="s">
        <v>68</v>
      </c>
      <c r="B11" s="717">
        <v>1105329500</v>
      </c>
      <c r="C11" s="717">
        <v>820515500</v>
      </c>
      <c r="D11" s="717">
        <v>1515142300</v>
      </c>
      <c r="E11" s="718">
        <v>2620471800</v>
      </c>
      <c r="F11" s="718">
        <v>2335657800</v>
      </c>
      <c r="G11" s="717">
        <v>12145420.56</v>
      </c>
      <c r="H11" s="697">
        <v>2009</v>
      </c>
      <c r="I11" s="851"/>
      <c r="J11" s="712"/>
      <c r="K11" s="712"/>
      <c r="L11" s="712"/>
      <c r="M11" s="712"/>
      <c r="N11" s="712"/>
      <c r="O11" s="712"/>
      <c r="R11" s="719"/>
      <c r="S11" s="719"/>
      <c r="T11" s="719"/>
      <c r="U11" s="719"/>
      <c r="V11" s="719"/>
      <c r="W11" s="719"/>
      <c r="X11" s="720"/>
      <c r="AA11" s="721"/>
      <c r="AB11" s="721"/>
      <c r="AC11" s="721"/>
      <c r="AD11" s="721"/>
      <c r="AE11" s="721"/>
      <c r="AF11" s="721"/>
      <c r="AG11" s="721"/>
    </row>
    <row r="12" spans="2:33" ht="9" customHeight="1">
      <c r="B12" s="717"/>
      <c r="C12" s="717"/>
      <c r="D12" s="717"/>
      <c r="E12" s="718"/>
      <c r="F12" s="718"/>
      <c r="G12" s="717"/>
      <c r="I12" s="722"/>
      <c r="R12" s="719"/>
      <c r="S12" s="719"/>
      <c r="T12" s="719"/>
      <c r="U12" s="719"/>
      <c r="V12" s="719"/>
      <c r="W12" s="719"/>
      <c r="X12" s="720"/>
      <c r="AA12" s="721"/>
      <c r="AB12" s="721"/>
      <c r="AC12" s="721"/>
      <c r="AD12" s="721"/>
      <c r="AE12" s="721"/>
      <c r="AF12" s="721"/>
      <c r="AG12" s="721"/>
    </row>
    <row r="13" spans="1:33" ht="12" customHeight="1">
      <c r="A13" s="696" t="s">
        <v>70</v>
      </c>
      <c r="B13" s="717">
        <v>613539800</v>
      </c>
      <c r="C13" s="717">
        <v>563728235</v>
      </c>
      <c r="D13" s="717">
        <v>681575900</v>
      </c>
      <c r="E13" s="718">
        <v>1295115700</v>
      </c>
      <c r="F13" s="718">
        <v>1245304135</v>
      </c>
      <c r="G13" s="717">
        <v>5977459.847999999</v>
      </c>
      <c r="H13" s="697">
        <v>2009</v>
      </c>
      <c r="I13" s="851"/>
      <c r="J13" s="712"/>
      <c r="K13" s="712"/>
      <c r="L13" s="712"/>
      <c r="M13" s="712"/>
      <c r="N13" s="712"/>
      <c r="O13" s="712"/>
      <c r="R13" s="719"/>
      <c r="S13" s="719"/>
      <c r="T13" s="719"/>
      <c r="U13" s="719"/>
      <c r="V13" s="719"/>
      <c r="W13" s="719"/>
      <c r="X13" s="720"/>
      <c r="AA13" s="721"/>
      <c r="AB13" s="721"/>
      <c r="AC13" s="721"/>
      <c r="AD13" s="721"/>
      <c r="AE13" s="721"/>
      <c r="AF13" s="721"/>
      <c r="AG13" s="721"/>
    </row>
    <row r="14" spans="1:33" ht="12" customHeight="1">
      <c r="A14" s="696" t="s">
        <v>72</v>
      </c>
      <c r="B14" s="717">
        <v>24138623000</v>
      </c>
      <c r="C14" s="717">
        <v>24138623000</v>
      </c>
      <c r="D14" s="717">
        <v>33642924100</v>
      </c>
      <c r="E14" s="718">
        <v>57781547100</v>
      </c>
      <c r="F14" s="718">
        <v>57781547100</v>
      </c>
      <c r="G14" s="717">
        <v>532023334.04</v>
      </c>
      <c r="H14" s="697">
        <v>2009</v>
      </c>
      <c r="I14" s="851"/>
      <c r="J14" s="712"/>
      <c r="K14" s="712"/>
      <c r="L14" s="712"/>
      <c r="M14" s="712"/>
      <c r="N14" s="712"/>
      <c r="O14" s="712"/>
      <c r="R14" s="719"/>
      <c r="S14" s="719"/>
      <c r="T14" s="719"/>
      <c r="U14" s="719"/>
      <c r="V14" s="719"/>
      <c r="W14" s="719"/>
      <c r="X14" s="720"/>
      <c r="AA14" s="721"/>
      <c r="AB14" s="721"/>
      <c r="AC14" s="721"/>
      <c r="AD14" s="721"/>
      <c r="AE14" s="721"/>
      <c r="AF14" s="721"/>
      <c r="AG14" s="721"/>
    </row>
    <row r="15" spans="1:102" s="708" customFormat="1" ht="12" customHeight="1">
      <c r="A15" s="708" t="s">
        <v>74</v>
      </c>
      <c r="B15" s="723">
        <v>3870266900</v>
      </c>
      <c r="C15" s="723">
        <v>2468939300</v>
      </c>
      <c r="D15" s="723">
        <v>4035710900</v>
      </c>
      <c r="E15" s="724">
        <v>7905977800</v>
      </c>
      <c r="F15" s="724">
        <v>6504650200</v>
      </c>
      <c r="G15" s="723">
        <v>31222320.96</v>
      </c>
      <c r="H15" s="711">
        <v>2009</v>
      </c>
      <c r="I15" s="851"/>
      <c r="J15" s="712"/>
      <c r="K15" s="712"/>
      <c r="L15" s="712"/>
      <c r="M15" s="712"/>
      <c r="N15" s="712"/>
      <c r="O15" s="712"/>
      <c r="P15" s="713"/>
      <c r="Q15" s="713"/>
      <c r="R15" s="725"/>
      <c r="S15" s="725"/>
      <c r="T15" s="725"/>
      <c r="U15" s="725"/>
      <c r="V15" s="725"/>
      <c r="W15" s="725"/>
      <c r="X15" s="715"/>
      <c r="Y15" s="713"/>
      <c r="Z15" s="713"/>
      <c r="AA15" s="716"/>
      <c r="AB15" s="716"/>
      <c r="AC15" s="716"/>
      <c r="AD15" s="716"/>
      <c r="AE15" s="716"/>
      <c r="AF15" s="716"/>
      <c r="AG15" s="716"/>
      <c r="AH15" s="713"/>
      <c r="AI15" s="713"/>
      <c r="AJ15" s="713"/>
      <c r="AK15" s="713"/>
      <c r="AL15" s="713"/>
      <c r="AM15" s="713"/>
      <c r="AN15" s="713"/>
      <c r="AO15" s="713"/>
      <c r="AP15" s="713"/>
      <c r="AQ15" s="713"/>
      <c r="AR15" s="713"/>
      <c r="AS15" s="713"/>
      <c r="AT15" s="713"/>
      <c r="AU15" s="713"/>
      <c r="AV15" s="713"/>
      <c r="AW15" s="713"/>
      <c r="AX15" s="713"/>
      <c r="AY15" s="713"/>
      <c r="AZ15" s="713"/>
      <c r="BA15" s="713"/>
      <c r="BB15" s="713"/>
      <c r="BC15" s="713"/>
      <c r="BD15" s="713"/>
      <c r="BE15" s="713"/>
      <c r="BF15" s="713"/>
      <c r="BG15" s="713"/>
      <c r="BH15" s="713"/>
      <c r="BI15" s="713"/>
      <c r="BJ15" s="713"/>
      <c r="BK15" s="713"/>
      <c r="BL15" s="713"/>
      <c r="BM15" s="713"/>
      <c r="BN15" s="713"/>
      <c r="BO15" s="713"/>
      <c r="BP15" s="713"/>
      <c r="BQ15" s="713"/>
      <c r="BR15" s="713"/>
      <c r="BS15" s="713"/>
      <c r="BT15" s="713"/>
      <c r="BU15" s="713"/>
      <c r="BV15" s="713"/>
      <c r="BW15" s="713"/>
      <c r="BX15" s="713"/>
      <c r="BY15" s="713"/>
      <c r="BZ15" s="713"/>
      <c r="CA15" s="713"/>
      <c r="CB15" s="713"/>
      <c r="CC15" s="713"/>
      <c r="CD15" s="713"/>
      <c r="CE15" s="713"/>
      <c r="CF15" s="713"/>
      <c r="CG15" s="713"/>
      <c r="CH15" s="713"/>
      <c r="CI15" s="713"/>
      <c r="CJ15" s="713"/>
      <c r="CK15" s="713"/>
      <c r="CL15" s="713"/>
      <c r="CM15" s="713"/>
      <c r="CN15" s="713"/>
      <c r="CO15" s="713"/>
      <c r="CP15" s="713"/>
      <c r="CQ15" s="713"/>
      <c r="CR15" s="713"/>
      <c r="CS15" s="713"/>
      <c r="CT15" s="713"/>
      <c r="CU15" s="713"/>
      <c r="CV15" s="713"/>
      <c r="CW15" s="713"/>
      <c r="CX15" s="713"/>
    </row>
    <row r="16" spans="1:33" ht="12" customHeight="1">
      <c r="A16" s="696" t="s">
        <v>76</v>
      </c>
      <c r="B16" s="717">
        <v>345774900</v>
      </c>
      <c r="C16" s="717">
        <v>303484400</v>
      </c>
      <c r="D16" s="717">
        <v>451125300</v>
      </c>
      <c r="E16" s="718">
        <v>796900200</v>
      </c>
      <c r="F16" s="718">
        <v>754609700</v>
      </c>
      <c r="G16" s="717">
        <v>4150353.35</v>
      </c>
      <c r="H16" s="697" t="s">
        <v>469</v>
      </c>
      <c r="I16" s="851"/>
      <c r="J16" s="712"/>
      <c r="K16" s="712"/>
      <c r="L16" s="712"/>
      <c r="M16" s="712"/>
      <c r="N16" s="712"/>
      <c r="O16" s="712"/>
      <c r="R16" s="719"/>
      <c r="S16" s="719"/>
      <c r="T16" s="719"/>
      <c r="U16" s="719"/>
      <c r="V16" s="719"/>
      <c r="W16" s="719"/>
      <c r="X16" s="720"/>
      <c r="AA16" s="721"/>
      <c r="AB16" s="721"/>
      <c r="AC16" s="721"/>
      <c r="AD16" s="721"/>
      <c r="AE16" s="721"/>
      <c r="AF16" s="721"/>
      <c r="AG16" s="721"/>
    </row>
    <row r="17" spans="1:33" ht="12" customHeight="1">
      <c r="A17" s="696" t="s">
        <v>78</v>
      </c>
      <c r="B17" s="717">
        <v>4179569507</v>
      </c>
      <c r="C17" s="717">
        <v>3002093107</v>
      </c>
      <c r="D17" s="717">
        <v>4697872596</v>
      </c>
      <c r="E17" s="718">
        <v>8877442103</v>
      </c>
      <c r="F17" s="718">
        <v>7699965703</v>
      </c>
      <c r="G17" s="717">
        <v>38499828.515</v>
      </c>
      <c r="H17" s="697">
        <v>2009</v>
      </c>
      <c r="I17" s="851"/>
      <c r="J17" s="712"/>
      <c r="K17" s="712"/>
      <c r="L17" s="712"/>
      <c r="M17" s="712"/>
      <c r="N17" s="712"/>
      <c r="O17" s="712"/>
      <c r="U17" s="726"/>
      <c r="V17" s="726"/>
      <c r="X17" s="720"/>
      <c r="AA17" s="721"/>
      <c r="AB17" s="721"/>
      <c r="AC17" s="721"/>
      <c r="AD17" s="721"/>
      <c r="AE17" s="721"/>
      <c r="AF17" s="721"/>
      <c r="AG17" s="721"/>
    </row>
    <row r="18" spans="2:33" ht="9" customHeight="1">
      <c r="B18" s="727"/>
      <c r="C18" s="727"/>
      <c r="D18" s="727"/>
      <c r="E18" s="718"/>
      <c r="F18" s="718"/>
      <c r="G18" s="727"/>
      <c r="H18" s="728"/>
      <c r="I18" s="722"/>
      <c r="R18" s="719"/>
      <c r="S18" s="719"/>
      <c r="T18" s="719"/>
      <c r="U18" s="719"/>
      <c r="V18" s="719"/>
      <c r="W18" s="719"/>
      <c r="X18" s="720"/>
      <c r="AA18" s="721"/>
      <c r="AB18" s="721"/>
      <c r="AC18" s="721"/>
      <c r="AD18" s="721"/>
      <c r="AE18" s="721"/>
      <c r="AF18" s="721"/>
      <c r="AG18" s="721"/>
    </row>
    <row r="19" spans="1:33" ht="12" customHeight="1">
      <c r="A19" s="696" t="s">
        <v>80</v>
      </c>
      <c r="B19" s="717">
        <v>411329900</v>
      </c>
      <c r="C19" s="717">
        <v>224224200</v>
      </c>
      <c r="D19" s="717">
        <v>237873600</v>
      </c>
      <c r="E19" s="718">
        <v>649203500</v>
      </c>
      <c r="F19" s="718">
        <v>462097800</v>
      </c>
      <c r="G19" s="717">
        <v>2541537.9</v>
      </c>
      <c r="H19" s="697">
        <v>2009</v>
      </c>
      <c r="I19" s="851"/>
      <c r="J19" s="712"/>
      <c r="K19" s="712"/>
      <c r="L19" s="712"/>
      <c r="M19" s="712"/>
      <c r="N19" s="712"/>
      <c r="O19" s="712"/>
      <c r="R19" s="719"/>
      <c r="S19" s="719"/>
      <c r="T19" s="719"/>
      <c r="U19" s="719"/>
      <c r="V19" s="719"/>
      <c r="W19" s="719"/>
      <c r="X19" s="720"/>
      <c r="AA19" s="721"/>
      <c r="AB19" s="721"/>
      <c r="AC19" s="721"/>
      <c r="AD19" s="721"/>
      <c r="AE19" s="721"/>
      <c r="AF19" s="721"/>
      <c r="AG19" s="721"/>
    </row>
    <row r="20" spans="1:33" ht="12" customHeight="1">
      <c r="A20" s="696" t="s">
        <v>82</v>
      </c>
      <c r="B20" s="717">
        <v>1095163835</v>
      </c>
      <c r="C20" s="717">
        <v>819534435</v>
      </c>
      <c r="D20" s="717">
        <v>2168777680</v>
      </c>
      <c r="E20" s="718">
        <v>3263941515</v>
      </c>
      <c r="F20" s="718">
        <v>2988312115</v>
      </c>
      <c r="G20" s="717">
        <v>19424028.7475</v>
      </c>
      <c r="H20" s="697">
        <v>2009</v>
      </c>
      <c r="I20" s="851"/>
      <c r="J20" s="712"/>
      <c r="K20" s="712"/>
      <c r="L20" s="712"/>
      <c r="M20" s="712"/>
      <c r="N20" s="712"/>
      <c r="O20" s="712"/>
      <c r="R20" s="719"/>
      <c r="S20" s="719"/>
      <c r="T20" s="719"/>
      <c r="U20" s="719"/>
      <c r="V20" s="719"/>
      <c r="W20" s="719"/>
      <c r="X20" s="720"/>
      <c r="AA20" s="721"/>
      <c r="AB20" s="721"/>
      <c r="AC20" s="721"/>
      <c r="AD20" s="721"/>
      <c r="AE20" s="721"/>
      <c r="AF20" s="721"/>
      <c r="AG20" s="721"/>
    </row>
    <row r="21" spans="1:33" ht="12" customHeight="1">
      <c r="A21" s="696" t="s">
        <v>84</v>
      </c>
      <c r="B21" s="717">
        <v>666430200</v>
      </c>
      <c r="C21" s="717">
        <v>666430200</v>
      </c>
      <c r="D21" s="717">
        <v>589379206</v>
      </c>
      <c r="E21" s="718">
        <v>1255809406</v>
      </c>
      <c r="F21" s="718">
        <v>1255809406</v>
      </c>
      <c r="G21" s="717">
        <v>4897656.6834</v>
      </c>
      <c r="H21" s="697">
        <v>2009</v>
      </c>
      <c r="I21" s="851"/>
      <c r="J21" s="712"/>
      <c r="K21" s="712"/>
      <c r="L21" s="712"/>
      <c r="M21" s="712"/>
      <c r="N21" s="712"/>
      <c r="O21" s="712"/>
      <c r="R21" s="719"/>
      <c r="S21" s="719"/>
      <c r="T21" s="719"/>
      <c r="U21" s="719"/>
      <c r="V21" s="719"/>
      <c r="W21" s="719"/>
      <c r="X21" s="720"/>
      <c r="AA21" s="721"/>
      <c r="AB21" s="721"/>
      <c r="AC21" s="721"/>
      <c r="AD21" s="721"/>
      <c r="AE21" s="721"/>
      <c r="AF21" s="721"/>
      <c r="AG21" s="721"/>
    </row>
    <row r="22" spans="1:33" ht="12" customHeight="1">
      <c r="A22" s="696" t="s">
        <v>86</v>
      </c>
      <c r="B22" s="717">
        <v>603377169</v>
      </c>
      <c r="C22" s="717">
        <v>603377169</v>
      </c>
      <c r="D22" s="717">
        <v>1362069396</v>
      </c>
      <c r="E22" s="718">
        <v>1965446565</v>
      </c>
      <c r="F22" s="718">
        <v>1965446565</v>
      </c>
      <c r="G22" s="717">
        <v>8451420.2295</v>
      </c>
      <c r="H22" s="697">
        <v>2009</v>
      </c>
      <c r="I22" s="851"/>
      <c r="J22" s="712"/>
      <c r="K22" s="712"/>
      <c r="L22" s="712"/>
      <c r="M22" s="712"/>
      <c r="N22" s="712"/>
      <c r="O22" s="712"/>
      <c r="R22" s="719"/>
      <c r="S22" s="719"/>
      <c r="T22" s="719"/>
      <c r="U22" s="719"/>
      <c r="V22" s="719"/>
      <c r="W22" s="719"/>
      <c r="X22" s="720"/>
      <c r="AA22" s="721"/>
      <c r="AB22" s="721"/>
      <c r="AC22" s="721"/>
      <c r="AD22" s="721"/>
      <c r="AE22" s="721"/>
      <c r="AF22" s="721"/>
      <c r="AG22" s="721"/>
    </row>
    <row r="23" spans="1:33" ht="12" customHeight="1">
      <c r="A23" s="696" t="s">
        <v>88</v>
      </c>
      <c r="B23" s="717">
        <v>750570300</v>
      </c>
      <c r="C23" s="717">
        <v>750570300</v>
      </c>
      <c r="D23" s="717">
        <v>671039191</v>
      </c>
      <c r="E23" s="718">
        <v>1421609491</v>
      </c>
      <c r="F23" s="718">
        <v>1421609491</v>
      </c>
      <c r="G23" s="717">
        <v>6255081.7604</v>
      </c>
      <c r="H23" s="697">
        <v>2009</v>
      </c>
      <c r="I23" s="851"/>
      <c r="J23" s="712"/>
      <c r="K23" s="712"/>
      <c r="L23" s="712"/>
      <c r="M23" s="712"/>
      <c r="N23" s="712"/>
      <c r="O23" s="712"/>
      <c r="R23" s="719"/>
      <c r="S23" s="719"/>
      <c r="T23" s="719"/>
      <c r="U23" s="719"/>
      <c r="V23" s="719"/>
      <c r="W23" s="719"/>
      <c r="X23" s="720"/>
      <c r="AA23" s="721"/>
      <c r="AB23" s="721"/>
      <c r="AC23" s="721"/>
      <c r="AD23" s="721"/>
      <c r="AE23" s="721"/>
      <c r="AF23" s="721"/>
      <c r="AG23" s="721"/>
    </row>
    <row r="24" spans="2:33" ht="9" customHeight="1">
      <c r="B24" s="717"/>
      <c r="C24" s="717"/>
      <c r="D24" s="717"/>
      <c r="E24" s="718"/>
      <c r="F24" s="718"/>
      <c r="G24" s="717"/>
      <c r="I24" s="722"/>
      <c r="R24" s="719"/>
      <c r="S24" s="719"/>
      <c r="T24" s="719"/>
      <c r="U24" s="719"/>
      <c r="V24" s="719"/>
      <c r="W24" s="719"/>
      <c r="X24" s="720"/>
      <c r="AA24" s="721"/>
      <c r="AB24" s="721"/>
      <c r="AC24" s="721"/>
      <c r="AD24" s="721"/>
      <c r="AE24" s="721"/>
      <c r="AF24" s="721"/>
      <c r="AG24" s="721"/>
    </row>
    <row r="25" spans="1:33" ht="12" customHeight="1">
      <c r="A25" s="696" t="s">
        <v>90</v>
      </c>
      <c r="B25" s="717">
        <v>1220305229</v>
      </c>
      <c r="C25" s="717">
        <v>976387816</v>
      </c>
      <c r="D25" s="717">
        <v>2470246325</v>
      </c>
      <c r="E25" s="718">
        <v>3690551554</v>
      </c>
      <c r="F25" s="718">
        <v>3446634141</v>
      </c>
      <c r="G25" s="717">
        <v>15854517.0486</v>
      </c>
      <c r="H25" s="697">
        <v>2009</v>
      </c>
      <c r="I25" s="851"/>
      <c r="J25" s="712"/>
      <c r="K25" s="712"/>
      <c r="L25" s="712"/>
      <c r="M25" s="712"/>
      <c r="N25" s="712"/>
      <c r="O25" s="712"/>
      <c r="T25" s="719"/>
      <c r="U25" s="719"/>
      <c r="V25" s="719"/>
      <c r="W25" s="719"/>
      <c r="X25" s="720"/>
      <c r="AA25" s="721"/>
      <c r="AB25" s="721"/>
      <c r="AC25" s="721"/>
      <c r="AD25" s="721"/>
      <c r="AE25" s="721"/>
      <c r="AF25" s="721"/>
      <c r="AG25" s="721"/>
    </row>
    <row r="26" spans="1:33" ht="12" customHeight="1">
      <c r="A26" s="696" t="s">
        <v>92</v>
      </c>
      <c r="B26" s="717">
        <v>1188983152</v>
      </c>
      <c r="C26" s="717">
        <v>963740810</v>
      </c>
      <c r="D26" s="717">
        <v>1979260400</v>
      </c>
      <c r="E26" s="718">
        <v>3168243552</v>
      </c>
      <c r="F26" s="718">
        <v>2943001210</v>
      </c>
      <c r="G26" s="717">
        <v>15597906.413000003</v>
      </c>
      <c r="H26" s="697">
        <v>2009</v>
      </c>
      <c r="I26" s="851"/>
      <c r="J26" s="712"/>
      <c r="K26" s="712"/>
      <c r="L26" s="712"/>
      <c r="M26" s="712"/>
      <c r="N26" s="712"/>
      <c r="O26" s="712"/>
      <c r="R26" s="719"/>
      <c r="S26" s="719"/>
      <c r="T26" s="719"/>
      <c r="U26" s="719"/>
      <c r="V26" s="719"/>
      <c r="W26" s="719"/>
      <c r="X26" s="720"/>
      <c r="AA26" s="721"/>
      <c r="AB26" s="721"/>
      <c r="AC26" s="721"/>
      <c r="AD26" s="721"/>
      <c r="AE26" s="721"/>
      <c r="AF26" s="721"/>
      <c r="AG26" s="721"/>
    </row>
    <row r="27" spans="1:33" ht="12" customHeight="1">
      <c r="A27" s="696" t="s">
        <v>94</v>
      </c>
      <c r="B27" s="717">
        <v>1188933800</v>
      </c>
      <c r="C27" s="717">
        <v>991406950</v>
      </c>
      <c r="D27" s="717">
        <v>1402053466</v>
      </c>
      <c r="E27" s="718">
        <v>2590987266</v>
      </c>
      <c r="F27" s="718">
        <v>2393460416</v>
      </c>
      <c r="G27" s="717">
        <v>14241089.4752</v>
      </c>
      <c r="H27" s="697">
        <v>2009</v>
      </c>
      <c r="I27" s="851"/>
      <c r="J27" s="712"/>
      <c r="K27" s="712"/>
      <c r="L27" s="712"/>
      <c r="M27" s="712"/>
      <c r="N27" s="712"/>
      <c r="O27" s="712"/>
      <c r="R27" s="719"/>
      <c r="S27" s="719"/>
      <c r="T27" s="719"/>
      <c r="U27" s="719"/>
      <c r="V27" s="719"/>
      <c r="W27" s="719"/>
      <c r="X27" s="720"/>
      <c r="AA27" s="721"/>
      <c r="AB27" s="721"/>
      <c r="AC27" s="721"/>
      <c r="AD27" s="721"/>
      <c r="AE27" s="721"/>
      <c r="AF27" s="721"/>
      <c r="AG27" s="721"/>
    </row>
    <row r="28" spans="1:102" s="708" customFormat="1" ht="12" customHeight="1">
      <c r="A28" s="708" t="s">
        <v>96</v>
      </c>
      <c r="B28" s="723">
        <v>312418817</v>
      </c>
      <c r="C28" s="723">
        <v>312418817</v>
      </c>
      <c r="D28" s="723">
        <v>359409934</v>
      </c>
      <c r="E28" s="724">
        <v>671828751</v>
      </c>
      <c r="F28" s="724">
        <v>671828751</v>
      </c>
      <c r="G28" s="723">
        <v>5508995.758199999</v>
      </c>
      <c r="H28" s="711">
        <v>2009</v>
      </c>
      <c r="I28" s="851"/>
      <c r="J28" s="712"/>
      <c r="K28" s="712"/>
      <c r="L28" s="712"/>
      <c r="M28" s="712"/>
      <c r="N28" s="712"/>
      <c r="O28" s="712"/>
      <c r="P28" s="713"/>
      <c r="Q28" s="713"/>
      <c r="R28" s="713"/>
      <c r="S28" s="713"/>
      <c r="T28" s="713"/>
      <c r="U28" s="729"/>
      <c r="V28" s="729"/>
      <c r="W28" s="713"/>
      <c r="X28" s="715"/>
      <c r="Y28" s="713"/>
      <c r="Z28" s="713"/>
      <c r="AA28" s="716"/>
      <c r="AB28" s="716"/>
      <c r="AC28" s="716"/>
      <c r="AD28" s="716"/>
      <c r="AE28" s="716"/>
      <c r="AF28" s="716"/>
      <c r="AG28" s="716"/>
      <c r="AH28" s="713"/>
      <c r="AI28" s="713"/>
      <c r="AJ28" s="713"/>
      <c r="AK28" s="713"/>
      <c r="AL28" s="713"/>
      <c r="AM28" s="713"/>
      <c r="AN28" s="713"/>
      <c r="AO28" s="713"/>
      <c r="AP28" s="713"/>
      <c r="AQ28" s="713"/>
      <c r="AR28" s="713"/>
      <c r="AS28" s="713"/>
      <c r="AT28" s="713"/>
      <c r="AU28" s="713"/>
      <c r="AV28" s="713"/>
      <c r="AW28" s="713"/>
      <c r="AX28" s="713"/>
      <c r="AY28" s="713"/>
      <c r="AZ28" s="713"/>
      <c r="BA28" s="713"/>
      <c r="BB28" s="713"/>
      <c r="BC28" s="713"/>
      <c r="BD28" s="713"/>
      <c r="BE28" s="713"/>
      <c r="BF28" s="713"/>
      <c r="BG28" s="713"/>
      <c r="BH28" s="713"/>
      <c r="BI28" s="713"/>
      <c r="BJ28" s="713"/>
      <c r="BK28" s="713"/>
      <c r="BL28" s="713"/>
      <c r="BM28" s="713"/>
      <c r="BN28" s="713"/>
      <c r="BO28" s="713"/>
      <c r="BP28" s="713"/>
      <c r="BQ28" s="713"/>
      <c r="BR28" s="713"/>
      <c r="BS28" s="713"/>
      <c r="BT28" s="713"/>
      <c r="BU28" s="713"/>
      <c r="BV28" s="713"/>
      <c r="BW28" s="713"/>
      <c r="BX28" s="713"/>
      <c r="BY28" s="713"/>
      <c r="BZ28" s="713"/>
      <c r="CA28" s="713"/>
      <c r="CB28" s="713"/>
      <c r="CC28" s="713"/>
      <c r="CD28" s="713"/>
      <c r="CE28" s="713"/>
      <c r="CF28" s="713"/>
      <c r="CG28" s="713"/>
      <c r="CH28" s="713"/>
      <c r="CI28" s="713"/>
      <c r="CJ28" s="713"/>
      <c r="CK28" s="713"/>
      <c r="CL28" s="713"/>
      <c r="CM28" s="713"/>
      <c r="CN28" s="713"/>
      <c r="CO28" s="713"/>
      <c r="CP28" s="713"/>
      <c r="CQ28" s="713"/>
      <c r="CR28" s="713"/>
      <c r="CS28" s="713"/>
      <c r="CT28" s="713"/>
      <c r="CU28" s="713"/>
      <c r="CV28" s="713"/>
      <c r="CW28" s="713"/>
      <c r="CX28" s="713"/>
    </row>
    <row r="29" spans="1:33" ht="12" customHeight="1">
      <c r="A29" s="696" t="s">
        <v>98</v>
      </c>
      <c r="B29" s="717">
        <v>462249700</v>
      </c>
      <c r="C29" s="717">
        <v>462249700</v>
      </c>
      <c r="D29" s="717">
        <v>499741100</v>
      </c>
      <c r="E29" s="718">
        <v>961990800</v>
      </c>
      <c r="F29" s="718">
        <v>961990800</v>
      </c>
      <c r="G29" s="717">
        <v>4040361.36</v>
      </c>
      <c r="H29" s="697">
        <v>2009</v>
      </c>
      <c r="I29" s="851"/>
      <c r="J29" s="712"/>
      <c r="K29" s="712"/>
      <c r="L29" s="712"/>
      <c r="M29" s="712"/>
      <c r="N29" s="712"/>
      <c r="O29" s="712"/>
      <c r="R29" s="719"/>
      <c r="S29" s="719"/>
      <c r="T29" s="719"/>
      <c r="U29" s="719"/>
      <c r="V29" s="719"/>
      <c r="W29" s="719"/>
      <c r="X29" s="720"/>
      <c r="AA29" s="721"/>
      <c r="AB29" s="721"/>
      <c r="AC29" s="721"/>
      <c r="AD29" s="721"/>
      <c r="AE29" s="721"/>
      <c r="AF29" s="721"/>
      <c r="AG29" s="721"/>
    </row>
    <row r="30" spans="2:33" ht="9" customHeight="1">
      <c r="B30" s="717"/>
      <c r="C30" s="717"/>
      <c r="D30" s="717"/>
      <c r="E30" s="718"/>
      <c r="F30" s="718"/>
      <c r="G30" s="717"/>
      <c r="I30" s="722"/>
      <c r="R30" s="719"/>
      <c r="S30" s="719"/>
      <c r="T30" s="719"/>
      <c r="U30" s="719"/>
      <c r="V30" s="719"/>
      <c r="W30" s="719"/>
      <c r="X30" s="720"/>
      <c r="AA30" s="721"/>
      <c r="AB30" s="721"/>
      <c r="AC30" s="721"/>
      <c r="AD30" s="721"/>
      <c r="AE30" s="721"/>
      <c r="AF30" s="721"/>
      <c r="AG30" s="721"/>
    </row>
    <row r="31" spans="1:33" ht="12" customHeight="1">
      <c r="A31" s="708" t="s">
        <v>100</v>
      </c>
      <c r="B31" s="723">
        <v>9264340700</v>
      </c>
      <c r="C31" s="723">
        <v>9061379996</v>
      </c>
      <c r="D31" s="723">
        <v>23851445500</v>
      </c>
      <c r="E31" s="724">
        <v>33115786200</v>
      </c>
      <c r="F31" s="724">
        <v>32912825496</v>
      </c>
      <c r="G31" s="723">
        <v>312671842.21199995</v>
      </c>
      <c r="H31" s="711">
        <v>2009</v>
      </c>
      <c r="I31" s="851"/>
      <c r="J31" s="712"/>
      <c r="K31" s="712"/>
      <c r="L31" s="712"/>
      <c r="M31" s="712"/>
      <c r="N31" s="712"/>
      <c r="O31" s="712"/>
      <c r="R31" s="719"/>
      <c r="S31" s="719"/>
      <c r="T31" s="719"/>
      <c r="U31" s="719"/>
      <c r="V31" s="719"/>
      <c r="W31" s="719"/>
      <c r="X31" s="720"/>
      <c r="AA31" s="721"/>
      <c r="AB31" s="721"/>
      <c r="AC31" s="721"/>
      <c r="AD31" s="721"/>
      <c r="AE31" s="721"/>
      <c r="AF31" s="721"/>
      <c r="AG31" s="721"/>
    </row>
    <row r="32" spans="1:33" ht="12" customHeight="1">
      <c r="A32" s="696" t="s">
        <v>102</v>
      </c>
      <c r="B32" s="717">
        <v>1430815365</v>
      </c>
      <c r="C32" s="717">
        <v>1032698265</v>
      </c>
      <c r="D32" s="717">
        <v>1471737728</v>
      </c>
      <c r="E32" s="718">
        <v>2902553093</v>
      </c>
      <c r="F32" s="718">
        <v>2504435993</v>
      </c>
      <c r="G32" s="717">
        <v>13273510.7629</v>
      </c>
      <c r="H32" s="697">
        <v>2009</v>
      </c>
      <c r="I32" s="851"/>
      <c r="J32" s="712"/>
      <c r="K32" s="712"/>
      <c r="L32" s="712"/>
      <c r="M32" s="712"/>
      <c r="N32" s="712"/>
      <c r="O32" s="712"/>
      <c r="R32" s="719"/>
      <c r="S32" s="719"/>
      <c r="T32" s="719"/>
      <c r="U32" s="719"/>
      <c r="V32" s="719"/>
      <c r="W32" s="719"/>
      <c r="X32" s="720"/>
      <c r="AA32" s="721"/>
      <c r="AB32" s="721"/>
      <c r="AC32" s="721"/>
      <c r="AD32" s="721"/>
      <c r="AE32" s="721"/>
      <c r="AF32" s="721"/>
      <c r="AG32" s="721"/>
    </row>
    <row r="33" spans="1:33" ht="12" customHeight="1">
      <c r="A33" s="696" t="s">
        <v>104</v>
      </c>
      <c r="B33" s="717">
        <v>194388800</v>
      </c>
      <c r="C33" s="717">
        <v>194388800</v>
      </c>
      <c r="D33" s="717">
        <v>229012700</v>
      </c>
      <c r="E33" s="718">
        <v>423401500</v>
      </c>
      <c r="F33" s="718">
        <v>423401500</v>
      </c>
      <c r="G33" s="717">
        <v>2286368.1</v>
      </c>
      <c r="H33" s="697">
        <v>2009</v>
      </c>
      <c r="I33" s="851"/>
      <c r="J33" s="712"/>
      <c r="K33" s="712"/>
      <c r="L33" s="712"/>
      <c r="M33" s="712"/>
      <c r="N33" s="712"/>
      <c r="O33" s="712"/>
      <c r="R33" s="719"/>
      <c r="S33" s="719"/>
      <c r="T33" s="719"/>
      <c r="U33" s="719"/>
      <c r="V33" s="719"/>
      <c r="W33" s="719"/>
      <c r="X33" s="720"/>
      <c r="AA33" s="721"/>
      <c r="AB33" s="721"/>
      <c r="AC33" s="721"/>
      <c r="AD33" s="721"/>
      <c r="AE33" s="721"/>
      <c r="AF33" s="721"/>
      <c r="AG33" s="721"/>
    </row>
    <row r="34" spans="1:102" s="708" customFormat="1" ht="12" customHeight="1">
      <c r="A34" s="708" t="s">
        <v>106</v>
      </c>
      <c r="B34" s="723">
        <v>2680653607</v>
      </c>
      <c r="C34" s="723">
        <v>2011585107</v>
      </c>
      <c r="D34" s="723">
        <v>2754520000</v>
      </c>
      <c r="E34" s="724">
        <v>5435173607</v>
      </c>
      <c r="F34" s="724">
        <v>4766105107</v>
      </c>
      <c r="G34" s="723">
        <v>30979683.1955</v>
      </c>
      <c r="H34" s="711">
        <v>2009</v>
      </c>
      <c r="I34" s="851"/>
      <c r="J34" s="712"/>
      <c r="K34" s="712"/>
      <c r="L34" s="712"/>
      <c r="M34" s="712"/>
      <c r="N34" s="712"/>
      <c r="O34" s="712"/>
      <c r="P34" s="713"/>
      <c r="Q34" s="713"/>
      <c r="R34" s="725"/>
      <c r="S34" s="725"/>
      <c r="T34" s="725"/>
      <c r="U34" s="725"/>
      <c r="V34" s="725"/>
      <c r="W34" s="725"/>
      <c r="X34" s="715"/>
      <c r="Y34" s="713"/>
      <c r="Z34" s="713"/>
      <c r="AA34" s="716"/>
      <c r="AB34" s="716"/>
      <c r="AC34" s="716"/>
      <c r="AD34" s="716"/>
      <c r="AE34" s="716"/>
      <c r="AF34" s="716"/>
      <c r="AG34" s="716"/>
      <c r="AH34" s="713"/>
      <c r="AI34" s="713"/>
      <c r="AJ34" s="713"/>
      <c r="AK34" s="713"/>
      <c r="AL34" s="713"/>
      <c r="AM34" s="713"/>
      <c r="AN34" s="713"/>
      <c r="AO34" s="713"/>
      <c r="AP34" s="713"/>
      <c r="AQ34" s="713"/>
      <c r="AR34" s="713"/>
      <c r="AS34" s="713"/>
      <c r="AT34" s="713"/>
      <c r="AU34" s="713"/>
      <c r="AV34" s="713"/>
      <c r="AW34" s="713"/>
      <c r="AX34" s="713"/>
      <c r="AY34" s="713"/>
      <c r="AZ34" s="713"/>
      <c r="BA34" s="713"/>
      <c r="BB34" s="713"/>
      <c r="BC34" s="713"/>
      <c r="BD34" s="713"/>
      <c r="BE34" s="713"/>
      <c r="BF34" s="713"/>
      <c r="BG34" s="713"/>
      <c r="BH34" s="713"/>
      <c r="BI34" s="713"/>
      <c r="BJ34" s="713"/>
      <c r="BK34" s="713"/>
      <c r="BL34" s="713"/>
      <c r="BM34" s="713"/>
      <c r="BN34" s="713"/>
      <c r="BO34" s="713"/>
      <c r="BP34" s="713"/>
      <c r="BQ34" s="713"/>
      <c r="BR34" s="713"/>
      <c r="BS34" s="713"/>
      <c r="BT34" s="713"/>
      <c r="BU34" s="713"/>
      <c r="BV34" s="713"/>
      <c r="BW34" s="713"/>
      <c r="BX34" s="713"/>
      <c r="BY34" s="713"/>
      <c r="BZ34" s="713"/>
      <c r="CA34" s="713"/>
      <c r="CB34" s="713"/>
      <c r="CC34" s="713"/>
      <c r="CD34" s="713"/>
      <c r="CE34" s="713"/>
      <c r="CF34" s="713"/>
      <c r="CG34" s="713"/>
      <c r="CH34" s="713"/>
      <c r="CI34" s="713"/>
      <c r="CJ34" s="713"/>
      <c r="CK34" s="713"/>
      <c r="CL34" s="713"/>
      <c r="CM34" s="713"/>
      <c r="CN34" s="713"/>
      <c r="CO34" s="713"/>
      <c r="CP34" s="713"/>
      <c r="CQ34" s="713"/>
      <c r="CR34" s="713"/>
      <c r="CS34" s="713"/>
      <c r="CT34" s="713"/>
      <c r="CU34" s="713"/>
      <c r="CV34" s="713"/>
      <c r="CW34" s="713"/>
      <c r="CX34" s="713"/>
    </row>
    <row r="35" spans="1:33" ht="12" customHeight="1">
      <c r="A35" s="696" t="s">
        <v>108</v>
      </c>
      <c r="B35" s="717">
        <v>377096160</v>
      </c>
      <c r="C35" s="717">
        <v>312822678</v>
      </c>
      <c r="D35" s="717">
        <v>430216738</v>
      </c>
      <c r="E35" s="718">
        <v>807312898</v>
      </c>
      <c r="F35" s="718">
        <v>743039416</v>
      </c>
      <c r="G35" s="717">
        <v>4383932.5544</v>
      </c>
      <c r="H35" s="697">
        <v>2009</v>
      </c>
      <c r="I35" s="851"/>
      <c r="J35" s="712"/>
      <c r="K35" s="712"/>
      <c r="L35" s="712"/>
      <c r="M35" s="712"/>
      <c r="N35" s="712"/>
      <c r="O35" s="712"/>
      <c r="R35" s="719"/>
      <c r="S35" s="719"/>
      <c r="T35" s="719"/>
      <c r="U35" s="719"/>
      <c r="V35" s="719"/>
      <c r="W35" s="719"/>
      <c r="X35" s="720"/>
      <c r="AA35" s="721"/>
      <c r="AB35" s="721"/>
      <c r="AC35" s="721"/>
      <c r="AD35" s="721"/>
      <c r="AE35" s="721"/>
      <c r="AF35" s="721"/>
      <c r="AG35" s="721"/>
    </row>
    <row r="36" spans="2:33" ht="9" customHeight="1">
      <c r="B36" s="717"/>
      <c r="C36" s="717"/>
      <c r="D36" s="717"/>
      <c r="E36" s="718"/>
      <c r="F36" s="718"/>
      <c r="G36" s="717"/>
      <c r="I36" s="722"/>
      <c r="R36" s="719"/>
      <c r="S36" s="719"/>
      <c r="T36" s="719"/>
      <c r="U36" s="719"/>
      <c r="V36" s="719"/>
      <c r="W36" s="719"/>
      <c r="X36" s="720"/>
      <c r="AA36" s="721"/>
      <c r="AB36" s="721"/>
      <c r="AC36" s="721"/>
      <c r="AD36" s="721"/>
      <c r="AE36" s="721"/>
      <c r="AF36" s="721"/>
      <c r="AG36" s="721"/>
    </row>
    <row r="37" spans="1:102" s="708" customFormat="1" ht="12" customHeight="1">
      <c r="A37" s="708" t="s">
        <v>110</v>
      </c>
      <c r="B37" s="723">
        <v>371265582</v>
      </c>
      <c r="C37" s="723">
        <v>371265582</v>
      </c>
      <c r="D37" s="723">
        <v>706611848</v>
      </c>
      <c r="E37" s="724">
        <v>1077877430</v>
      </c>
      <c r="F37" s="724">
        <v>1077877430</v>
      </c>
      <c r="G37" s="723">
        <v>6467264.58</v>
      </c>
      <c r="H37" s="711">
        <v>2009</v>
      </c>
      <c r="I37" s="851"/>
      <c r="J37" s="712"/>
      <c r="K37" s="712"/>
      <c r="L37" s="712"/>
      <c r="M37" s="712"/>
      <c r="N37" s="712"/>
      <c r="O37" s="712"/>
      <c r="P37" s="713"/>
      <c r="Q37" s="713"/>
      <c r="R37" s="725"/>
      <c r="S37" s="725"/>
      <c r="T37" s="725"/>
      <c r="U37" s="725"/>
      <c r="V37" s="725"/>
      <c r="W37" s="725"/>
      <c r="X37" s="715"/>
      <c r="Y37" s="713"/>
      <c r="Z37" s="713"/>
      <c r="AA37" s="716"/>
      <c r="AB37" s="716"/>
      <c r="AC37" s="716"/>
      <c r="AD37" s="716"/>
      <c r="AE37" s="716"/>
      <c r="AF37" s="716"/>
      <c r="AG37" s="716"/>
      <c r="AH37" s="713"/>
      <c r="AI37" s="713"/>
      <c r="AJ37" s="713"/>
      <c r="AK37" s="713"/>
      <c r="AL37" s="713"/>
      <c r="AM37" s="713"/>
      <c r="AN37" s="713"/>
      <c r="AO37" s="713"/>
      <c r="AP37" s="713"/>
      <c r="AQ37" s="713"/>
      <c r="AR37" s="713"/>
      <c r="AS37" s="713"/>
      <c r="AT37" s="713"/>
      <c r="AU37" s="713"/>
      <c r="AV37" s="713"/>
      <c r="AW37" s="713"/>
      <c r="AX37" s="713"/>
      <c r="AY37" s="713"/>
      <c r="AZ37" s="713"/>
      <c r="BA37" s="713"/>
      <c r="BB37" s="713"/>
      <c r="BC37" s="713"/>
      <c r="BD37" s="713"/>
      <c r="BE37" s="713"/>
      <c r="BF37" s="713"/>
      <c r="BG37" s="713"/>
      <c r="BH37" s="713"/>
      <c r="BI37" s="713"/>
      <c r="BJ37" s="713"/>
      <c r="BK37" s="713"/>
      <c r="BL37" s="713"/>
      <c r="BM37" s="713"/>
      <c r="BN37" s="713"/>
      <c r="BO37" s="713"/>
      <c r="BP37" s="713"/>
      <c r="BQ37" s="713"/>
      <c r="BR37" s="713"/>
      <c r="BS37" s="713"/>
      <c r="BT37" s="713"/>
      <c r="BU37" s="713"/>
      <c r="BV37" s="713"/>
      <c r="BW37" s="713"/>
      <c r="BX37" s="713"/>
      <c r="BY37" s="713"/>
      <c r="BZ37" s="713"/>
      <c r="CA37" s="713"/>
      <c r="CB37" s="713"/>
      <c r="CC37" s="713"/>
      <c r="CD37" s="713"/>
      <c r="CE37" s="713"/>
      <c r="CF37" s="713"/>
      <c r="CG37" s="713"/>
      <c r="CH37" s="713"/>
      <c r="CI37" s="713"/>
      <c r="CJ37" s="713"/>
      <c r="CK37" s="713"/>
      <c r="CL37" s="713"/>
      <c r="CM37" s="713"/>
      <c r="CN37" s="713"/>
      <c r="CO37" s="713"/>
      <c r="CP37" s="713"/>
      <c r="CQ37" s="713"/>
      <c r="CR37" s="713"/>
      <c r="CS37" s="713"/>
      <c r="CT37" s="713"/>
      <c r="CU37" s="713"/>
      <c r="CV37" s="713"/>
      <c r="CW37" s="713"/>
      <c r="CX37" s="713"/>
    </row>
    <row r="38" spans="1:102" s="708" customFormat="1" ht="12" customHeight="1">
      <c r="A38" s="708" t="s">
        <v>112</v>
      </c>
      <c r="B38" s="723">
        <v>1155966417</v>
      </c>
      <c r="C38" s="723">
        <v>771887592</v>
      </c>
      <c r="D38" s="723">
        <v>1507952900</v>
      </c>
      <c r="E38" s="724">
        <v>2663919317</v>
      </c>
      <c r="F38" s="724">
        <v>2279840492</v>
      </c>
      <c r="G38" s="723">
        <v>15502915.345600002</v>
      </c>
      <c r="H38" s="711">
        <v>2009</v>
      </c>
      <c r="I38" s="851"/>
      <c r="J38" s="712"/>
      <c r="K38" s="712"/>
      <c r="L38" s="712"/>
      <c r="M38" s="712"/>
      <c r="N38" s="712"/>
      <c r="O38" s="712"/>
      <c r="P38" s="713"/>
      <c r="Q38" s="713"/>
      <c r="R38" s="725"/>
      <c r="S38" s="725"/>
      <c r="T38" s="725"/>
      <c r="U38" s="725"/>
      <c r="V38" s="725"/>
      <c r="W38" s="725"/>
      <c r="X38" s="715"/>
      <c r="Y38" s="713"/>
      <c r="Z38" s="713"/>
      <c r="AA38" s="716"/>
      <c r="AB38" s="716"/>
      <c r="AC38" s="716"/>
      <c r="AD38" s="716"/>
      <c r="AE38" s="716"/>
      <c r="AF38" s="716"/>
      <c r="AG38" s="716"/>
      <c r="AH38" s="713"/>
      <c r="AI38" s="713"/>
      <c r="AJ38" s="713"/>
      <c r="AK38" s="713"/>
      <c r="AL38" s="713"/>
      <c r="AM38" s="713"/>
      <c r="AN38" s="713"/>
      <c r="AO38" s="713"/>
      <c r="AP38" s="713"/>
      <c r="AQ38" s="713"/>
      <c r="AR38" s="713"/>
      <c r="AS38" s="713"/>
      <c r="AT38" s="713"/>
      <c r="AU38" s="713"/>
      <c r="AV38" s="713"/>
      <c r="AW38" s="713"/>
      <c r="AX38" s="713"/>
      <c r="AY38" s="713"/>
      <c r="AZ38" s="713"/>
      <c r="BA38" s="713"/>
      <c r="BB38" s="713"/>
      <c r="BC38" s="713"/>
      <c r="BD38" s="713"/>
      <c r="BE38" s="713"/>
      <c r="BF38" s="713"/>
      <c r="BG38" s="713"/>
      <c r="BH38" s="713"/>
      <c r="BI38" s="713"/>
      <c r="BJ38" s="713"/>
      <c r="BK38" s="713"/>
      <c r="BL38" s="713"/>
      <c r="BM38" s="713"/>
      <c r="BN38" s="713"/>
      <c r="BO38" s="713"/>
      <c r="BP38" s="713"/>
      <c r="BQ38" s="713"/>
      <c r="BR38" s="713"/>
      <c r="BS38" s="713"/>
      <c r="BT38" s="713"/>
      <c r="BU38" s="713"/>
      <c r="BV38" s="713"/>
      <c r="BW38" s="713"/>
      <c r="BX38" s="713"/>
      <c r="BY38" s="713"/>
      <c r="BZ38" s="713"/>
      <c r="CA38" s="713"/>
      <c r="CB38" s="713"/>
      <c r="CC38" s="713"/>
      <c r="CD38" s="713"/>
      <c r="CE38" s="713"/>
      <c r="CF38" s="713"/>
      <c r="CG38" s="713"/>
      <c r="CH38" s="713"/>
      <c r="CI38" s="713"/>
      <c r="CJ38" s="713"/>
      <c r="CK38" s="713"/>
      <c r="CL38" s="713"/>
      <c r="CM38" s="713"/>
      <c r="CN38" s="713"/>
      <c r="CO38" s="713"/>
      <c r="CP38" s="713"/>
      <c r="CQ38" s="713"/>
      <c r="CR38" s="713"/>
      <c r="CS38" s="713"/>
      <c r="CT38" s="713"/>
      <c r="CU38" s="713"/>
      <c r="CV38" s="713"/>
      <c r="CW38" s="713"/>
      <c r="CX38" s="713"/>
    </row>
    <row r="39" spans="1:33" ht="12" customHeight="1">
      <c r="A39" s="696" t="s">
        <v>114</v>
      </c>
      <c r="B39" s="717">
        <v>907993808</v>
      </c>
      <c r="C39" s="717">
        <v>727544013</v>
      </c>
      <c r="D39" s="717">
        <v>761817470</v>
      </c>
      <c r="E39" s="718">
        <v>1669811278</v>
      </c>
      <c r="F39" s="718">
        <v>1489361483</v>
      </c>
      <c r="G39" s="717">
        <v>7923403.08956</v>
      </c>
      <c r="H39" s="697">
        <v>2009</v>
      </c>
      <c r="I39" s="851"/>
      <c r="J39" s="712"/>
      <c r="K39" s="712"/>
      <c r="L39" s="712"/>
      <c r="M39" s="712"/>
      <c r="N39" s="712"/>
      <c r="O39" s="712"/>
      <c r="U39" s="726"/>
      <c r="V39" s="726"/>
      <c r="X39" s="720"/>
      <c r="AA39" s="721"/>
      <c r="AB39" s="721"/>
      <c r="AC39" s="721"/>
      <c r="AD39" s="721"/>
      <c r="AE39" s="721"/>
      <c r="AF39" s="721"/>
      <c r="AG39" s="721"/>
    </row>
    <row r="40" spans="1:102" s="708" customFormat="1" ht="11.25" customHeight="1">
      <c r="A40" s="708" t="s">
        <v>116</v>
      </c>
      <c r="B40" s="723">
        <v>77981035256</v>
      </c>
      <c r="C40" s="723">
        <v>77813777950</v>
      </c>
      <c r="D40" s="723">
        <v>128994234970</v>
      </c>
      <c r="E40" s="724">
        <v>206975270226</v>
      </c>
      <c r="F40" s="724">
        <v>206808012920</v>
      </c>
      <c r="G40" s="723">
        <v>2150803334.368</v>
      </c>
      <c r="H40" s="711">
        <v>2009</v>
      </c>
      <c r="I40" s="851"/>
      <c r="J40" s="712"/>
      <c r="K40" s="712"/>
      <c r="L40" s="712"/>
      <c r="M40" s="712"/>
      <c r="N40" s="712"/>
      <c r="O40" s="712"/>
      <c r="P40" s="713"/>
      <c r="Q40" s="713"/>
      <c r="R40" s="725"/>
      <c r="S40" s="725"/>
      <c r="T40" s="725"/>
      <c r="U40" s="725"/>
      <c r="V40" s="725"/>
      <c r="W40" s="725"/>
      <c r="X40" s="715"/>
      <c r="Y40" s="713"/>
      <c r="Z40" s="713"/>
      <c r="AA40" s="716"/>
      <c r="AB40" s="716"/>
      <c r="AC40" s="716"/>
      <c r="AD40" s="716"/>
      <c r="AE40" s="716"/>
      <c r="AF40" s="716"/>
      <c r="AG40" s="716"/>
      <c r="AH40" s="713"/>
      <c r="AI40" s="713"/>
      <c r="AJ40" s="713"/>
      <c r="AK40" s="713"/>
      <c r="AL40" s="713"/>
      <c r="AM40" s="713"/>
      <c r="AN40" s="713"/>
      <c r="AO40" s="713"/>
      <c r="AP40" s="713"/>
      <c r="AQ40" s="713"/>
      <c r="AR40" s="713"/>
      <c r="AS40" s="713"/>
      <c r="AT40" s="713"/>
      <c r="AU40" s="713"/>
      <c r="AV40" s="713"/>
      <c r="AW40" s="713"/>
      <c r="AX40" s="713"/>
      <c r="AY40" s="713"/>
      <c r="AZ40" s="713"/>
      <c r="BA40" s="713"/>
      <c r="BB40" s="713"/>
      <c r="BC40" s="713"/>
      <c r="BD40" s="713"/>
      <c r="BE40" s="713"/>
      <c r="BF40" s="713"/>
      <c r="BG40" s="713"/>
      <c r="BH40" s="713"/>
      <c r="BI40" s="713"/>
      <c r="BJ40" s="713"/>
      <c r="BK40" s="713"/>
      <c r="BL40" s="713"/>
      <c r="BM40" s="713"/>
      <c r="BN40" s="713"/>
      <c r="BO40" s="713"/>
      <c r="BP40" s="713"/>
      <c r="BQ40" s="713"/>
      <c r="BR40" s="713"/>
      <c r="BS40" s="713"/>
      <c r="BT40" s="713"/>
      <c r="BU40" s="713"/>
      <c r="BV40" s="713"/>
      <c r="BW40" s="713"/>
      <c r="BX40" s="713"/>
      <c r="BY40" s="713"/>
      <c r="BZ40" s="713"/>
      <c r="CA40" s="713"/>
      <c r="CB40" s="713"/>
      <c r="CC40" s="713"/>
      <c r="CD40" s="713"/>
      <c r="CE40" s="713"/>
      <c r="CF40" s="713"/>
      <c r="CG40" s="713"/>
      <c r="CH40" s="713"/>
      <c r="CI40" s="713"/>
      <c r="CJ40" s="713"/>
      <c r="CK40" s="713"/>
      <c r="CL40" s="713"/>
      <c r="CM40" s="713"/>
      <c r="CN40" s="713"/>
      <c r="CO40" s="713"/>
      <c r="CP40" s="713"/>
      <c r="CQ40" s="713"/>
      <c r="CR40" s="713"/>
      <c r="CS40" s="713"/>
      <c r="CT40" s="713"/>
      <c r="CU40" s="713"/>
      <c r="CV40" s="713"/>
      <c r="CW40" s="713"/>
      <c r="CX40" s="713"/>
    </row>
    <row r="41" spans="1:102" s="708" customFormat="1" ht="12" customHeight="1">
      <c r="A41" s="708" t="s">
        <v>118</v>
      </c>
      <c r="B41" s="723">
        <v>7522961300</v>
      </c>
      <c r="C41" s="723">
        <v>5471014100</v>
      </c>
      <c r="D41" s="723">
        <v>6828817500</v>
      </c>
      <c r="E41" s="724">
        <v>14351778800</v>
      </c>
      <c r="F41" s="724">
        <v>12299831600</v>
      </c>
      <c r="G41" s="723">
        <v>94093711.74</v>
      </c>
      <c r="H41" s="711">
        <v>2009</v>
      </c>
      <c r="I41" s="851"/>
      <c r="J41" s="712"/>
      <c r="K41" s="712"/>
      <c r="L41" s="712"/>
      <c r="M41" s="712"/>
      <c r="N41" s="712"/>
      <c r="O41" s="712"/>
      <c r="P41" s="713"/>
      <c r="Q41" s="713"/>
      <c r="R41" s="725"/>
      <c r="S41" s="725"/>
      <c r="T41" s="725"/>
      <c r="U41" s="725"/>
      <c r="V41" s="725"/>
      <c r="W41" s="725"/>
      <c r="X41" s="715"/>
      <c r="Y41" s="713"/>
      <c r="Z41" s="713"/>
      <c r="AA41" s="716"/>
      <c r="AB41" s="716"/>
      <c r="AC41" s="716"/>
      <c r="AD41" s="716"/>
      <c r="AE41" s="716"/>
      <c r="AF41" s="716"/>
      <c r="AG41" s="716"/>
      <c r="AH41" s="713"/>
      <c r="AI41" s="713"/>
      <c r="AJ41" s="713"/>
      <c r="AK41" s="713"/>
      <c r="AL41" s="713"/>
      <c r="AM41" s="713"/>
      <c r="AN41" s="713"/>
      <c r="AO41" s="713"/>
      <c r="AP41" s="713"/>
      <c r="AQ41" s="713"/>
      <c r="AR41" s="713"/>
      <c r="AS41" s="713"/>
      <c r="AT41" s="713"/>
      <c r="AU41" s="713"/>
      <c r="AV41" s="713"/>
      <c r="AW41" s="713"/>
      <c r="AX41" s="713"/>
      <c r="AY41" s="713"/>
      <c r="AZ41" s="713"/>
      <c r="BA41" s="713"/>
      <c r="BB41" s="713"/>
      <c r="BC41" s="713"/>
      <c r="BD41" s="713"/>
      <c r="BE41" s="713"/>
      <c r="BF41" s="713"/>
      <c r="BG41" s="713"/>
      <c r="BH41" s="713"/>
      <c r="BI41" s="713"/>
      <c r="BJ41" s="713"/>
      <c r="BK41" s="713"/>
      <c r="BL41" s="713"/>
      <c r="BM41" s="713"/>
      <c r="BN41" s="713"/>
      <c r="BO41" s="713"/>
      <c r="BP41" s="713"/>
      <c r="BQ41" s="713"/>
      <c r="BR41" s="713"/>
      <c r="BS41" s="713"/>
      <c r="BT41" s="713"/>
      <c r="BU41" s="713"/>
      <c r="BV41" s="713"/>
      <c r="BW41" s="713"/>
      <c r="BX41" s="713"/>
      <c r="BY41" s="713"/>
      <c r="BZ41" s="713"/>
      <c r="CA41" s="713"/>
      <c r="CB41" s="713"/>
      <c r="CC41" s="713"/>
      <c r="CD41" s="713"/>
      <c r="CE41" s="713"/>
      <c r="CF41" s="713"/>
      <c r="CG41" s="713"/>
      <c r="CH41" s="713"/>
      <c r="CI41" s="713"/>
      <c r="CJ41" s="713"/>
      <c r="CK41" s="713"/>
      <c r="CL41" s="713"/>
      <c r="CM41" s="713"/>
      <c r="CN41" s="713"/>
      <c r="CO41" s="713"/>
      <c r="CP41" s="713"/>
      <c r="CQ41" s="713"/>
      <c r="CR41" s="713"/>
      <c r="CS41" s="713"/>
      <c r="CT41" s="713"/>
      <c r="CU41" s="713"/>
      <c r="CV41" s="713"/>
      <c r="CW41" s="713"/>
      <c r="CX41" s="713"/>
    </row>
    <row r="42" spans="1:33" ht="13.5">
      <c r="A42" s="695" t="s">
        <v>288</v>
      </c>
      <c r="I42" s="722"/>
      <c r="R42" s="719"/>
      <c r="S42" s="719"/>
      <c r="T42" s="719"/>
      <c r="U42" s="719"/>
      <c r="V42" s="719"/>
      <c r="W42" s="719"/>
      <c r="X42" s="720"/>
      <c r="AA42" s="721"/>
      <c r="AB42" s="721"/>
      <c r="AC42" s="721"/>
      <c r="AD42" s="721"/>
      <c r="AE42" s="721"/>
      <c r="AF42" s="721"/>
      <c r="AG42" s="721"/>
    </row>
    <row r="43" spans="1:33" ht="12.75">
      <c r="A43" s="978" t="s">
        <v>461</v>
      </c>
      <c r="B43" s="978"/>
      <c r="C43" s="978"/>
      <c r="D43" s="978"/>
      <c r="E43" s="978"/>
      <c r="F43" s="978"/>
      <c r="G43" s="978"/>
      <c r="H43" s="978"/>
      <c r="I43" s="730"/>
      <c r="R43" s="719"/>
      <c r="S43" s="719"/>
      <c r="T43" s="719"/>
      <c r="U43" s="719"/>
      <c r="V43" s="719"/>
      <c r="W43" s="719"/>
      <c r="X43" s="720"/>
      <c r="AA43" s="721"/>
      <c r="AB43" s="721"/>
      <c r="AC43" s="721"/>
      <c r="AD43" s="721"/>
      <c r="AE43" s="721"/>
      <c r="AF43" s="721"/>
      <c r="AG43" s="721"/>
    </row>
    <row r="44" spans="1:33" ht="12" thickBot="1">
      <c r="A44" s="702"/>
      <c r="B44" s="702"/>
      <c r="C44" s="702"/>
      <c r="D44" s="702"/>
      <c r="E44" s="702"/>
      <c r="F44" s="702"/>
      <c r="G44" s="702"/>
      <c r="H44" s="702"/>
      <c r="I44" s="731"/>
      <c r="R44" s="719"/>
      <c r="S44" s="719"/>
      <c r="T44" s="719"/>
      <c r="U44" s="719"/>
      <c r="V44" s="719"/>
      <c r="W44" s="719"/>
      <c r="X44" s="720"/>
      <c r="AA44" s="721"/>
      <c r="AB44" s="721"/>
      <c r="AC44" s="721"/>
      <c r="AD44" s="721"/>
      <c r="AE44" s="721"/>
      <c r="AF44" s="721"/>
      <c r="AG44" s="721"/>
    </row>
    <row r="45" spans="9:33" ht="11.25">
      <c r="I45" s="722"/>
      <c r="R45" s="719"/>
      <c r="S45" s="719"/>
      <c r="T45" s="719"/>
      <c r="U45" s="719"/>
      <c r="V45" s="719"/>
      <c r="W45" s="719"/>
      <c r="X45" s="720"/>
      <c r="AA45" s="721"/>
      <c r="AB45" s="721"/>
      <c r="AC45" s="721"/>
      <c r="AD45" s="721"/>
      <c r="AE45" s="721"/>
      <c r="AF45" s="721"/>
      <c r="AG45" s="721"/>
    </row>
    <row r="46" spans="1:33" ht="12">
      <c r="A46" s="703" t="s">
        <v>692</v>
      </c>
      <c r="B46" s="703" t="s">
        <v>462</v>
      </c>
      <c r="C46" s="703" t="s">
        <v>463</v>
      </c>
      <c r="D46" s="703" t="s">
        <v>464</v>
      </c>
      <c r="E46" s="703" t="s">
        <v>465</v>
      </c>
      <c r="F46" s="703" t="s">
        <v>466</v>
      </c>
      <c r="G46" s="703" t="s">
        <v>467</v>
      </c>
      <c r="H46" s="704" t="s">
        <v>468</v>
      </c>
      <c r="I46" s="732"/>
      <c r="R46" s="719"/>
      <c r="S46" s="719"/>
      <c r="T46" s="719"/>
      <c r="U46" s="719"/>
      <c r="V46" s="719"/>
      <c r="W46" s="719"/>
      <c r="X46" s="720"/>
      <c r="AA46" s="721"/>
      <c r="AB46" s="721"/>
      <c r="AC46" s="721"/>
      <c r="AD46" s="721"/>
      <c r="AE46" s="721"/>
      <c r="AF46" s="721"/>
      <c r="AG46" s="721"/>
    </row>
    <row r="47" spans="2:33" ht="8.25" customHeight="1">
      <c r="B47" s="717"/>
      <c r="C47" s="717"/>
      <c r="D47" s="717"/>
      <c r="E47" s="718"/>
      <c r="F47" s="718"/>
      <c r="G47" s="717"/>
      <c r="I47" s="722"/>
      <c r="R47" s="719"/>
      <c r="S47" s="719"/>
      <c r="T47" s="719"/>
      <c r="U47" s="719"/>
      <c r="V47" s="719"/>
      <c r="W47" s="719"/>
      <c r="X47" s="720"/>
      <c r="AA47" s="721"/>
      <c r="AB47" s="721"/>
      <c r="AC47" s="721"/>
      <c r="AD47" s="721"/>
      <c r="AE47" s="721"/>
      <c r="AF47" s="721"/>
      <c r="AG47" s="721"/>
    </row>
    <row r="48" spans="1:33" ht="12" customHeight="1">
      <c r="A48" s="696" t="s">
        <v>120</v>
      </c>
      <c r="B48" s="733">
        <v>694155700</v>
      </c>
      <c r="C48" s="733">
        <v>555097900</v>
      </c>
      <c r="D48" s="733">
        <v>642135400</v>
      </c>
      <c r="E48" s="734">
        <v>1336291100</v>
      </c>
      <c r="F48" s="734">
        <v>1197233300</v>
      </c>
      <c r="G48" s="733">
        <v>7183399.8</v>
      </c>
      <c r="H48" s="697">
        <v>2009</v>
      </c>
      <c r="I48" s="851"/>
      <c r="J48" s="712"/>
      <c r="K48" s="712"/>
      <c r="L48" s="712"/>
      <c r="M48" s="712"/>
      <c r="N48" s="712"/>
      <c r="O48" s="712"/>
      <c r="R48" s="719"/>
      <c r="S48" s="719"/>
      <c r="T48" s="719"/>
      <c r="U48" s="719"/>
      <c r="V48" s="719"/>
      <c r="W48" s="719"/>
      <c r="X48" s="720"/>
      <c r="AA48" s="721"/>
      <c r="AB48" s="721"/>
      <c r="AC48" s="721"/>
      <c r="AD48" s="721"/>
      <c r="AE48" s="721"/>
      <c r="AF48" s="721"/>
      <c r="AG48" s="721"/>
    </row>
    <row r="49" spans="1:33" ht="12" customHeight="1">
      <c r="A49" s="696" t="s">
        <v>122</v>
      </c>
      <c r="B49" s="717">
        <v>1731798600</v>
      </c>
      <c r="C49" s="717">
        <v>1349503000</v>
      </c>
      <c r="D49" s="717">
        <v>1707257900</v>
      </c>
      <c r="E49" s="718">
        <v>3439056500</v>
      </c>
      <c r="F49" s="718">
        <v>3056760900</v>
      </c>
      <c r="G49" s="717">
        <v>15283804.5</v>
      </c>
      <c r="H49" s="697">
        <v>2009</v>
      </c>
      <c r="I49" s="851"/>
      <c r="J49" s="712"/>
      <c r="K49" s="712"/>
      <c r="L49" s="712"/>
      <c r="M49" s="712"/>
      <c r="N49" s="712"/>
      <c r="O49" s="712"/>
      <c r="R49" s="719"/>
      <c r="S49" s="719"/>
      <c r="T49" s="719"/>
      <c r="U49" s="719"/>
      <c r="V49" s="719"/>
      <c r="W49" s="719"/>
      <c r="X49" s="720"/>
      <c r="AA49" s="721"/>
      <c r="AB49" s="721"/>
      <c r="AC49" s="721"/>
      <c r="AD49" s="721"/>
      <c r="AE49" s="721"/>
      <c r="AF49" s="721"/>
      <c r="AG49" s="721"/>
    </row>
    <row r="50" spans="1:33" ht="12" customHeight="1">
      <c r="A50" s="696" t="s">
        <v>812</v>
      </c>
      <c r="B50" s="717">
        <v>3882592700</v>
      </c>
      <c r="C50" s="717">
        <v>3421917706</v>
      </c>
      <c r="D50" s="717">
        <v>4138588500</v>
      </c>
      <c r="E50" s="718">
        <v>8021181200</v>
      </c>
      <c r="F50" s="718">
        <v>7560506206</v>
      </c>
      <c r="G50" s="717">
        <v>34778328.5476</v>
      </c>
      <c r="H50" s="697">
        <v>2009</v>
      </c>
      <c r="I50" s="851"/>
      <c r="J50" s="712"/>
      <c r="K50" s="712"/>
      <c r="L50" s="712"/>
      <c r="M50" s="712"/>
      <c r="N50" s="712"/>
      <c r="O50" s="712"/>
      <c r="R50" s="719"/>
      <c r="S50" s="719"/>
      <c r="T50" s="719"/>
      <c r="U50" s="719"/>
      <c r="V50" s="719"/>
      <c r="W50" s="719"/>
      <c r="X50" s="720"/>
      <c r="AA50" s="721"/>
      <c r="AB50" s="721"/>
      <c r="AC50" s="721"/>
      <c r="AD50" s="721"/>
      <c r="AE50" s="721"/>
      <c r="AF50" s="721"/>
      <c r="AG50" s="721"/>
    </row>
    <row r="51" spans="1:33" ht="12" customHeight="1">
      <c r="A51" s="696" t="s">
        <v>125</v>
      </c>
      <c r="B51" s="717">
        <v>3266651500</v>
      </c>
      <c r="C51" s="717">
        <v>2801586533</v>
      </c>
      <c r="D51" s="717">
        <v>5184870400</v>
      </c>
      <c r="E51" s="718">
        <v>8451521900</v>
      </c>
      <c r="F51" s="718">
        <v>7986456933</v>
      </c>
      <c r="G51" s="717">
        <v>40730930.3583</v>
      </c>
      <c r="H51" s="697">
        <v>2009</v>
      </c>
      <c r="I51" s="851"/>
      <c r="J51" s="712"/>
      <c r="K51" s="712"/>
      <c r="L51" s="712"/>
      <c r="M51" s="712"/>
      <c r="N51" s="712"/>
      <c r="O51" s="712"/>
      <c r="R51" s="719"/>
      <c r="S51" s="719"/>
      <c r="T51" s="719"/>
      <c r="U51" s="719"/>
      <c r="V51" s="719"/>
      <c r="W51" s="719"/>
      <c r="X51" s="720"/>
      <c r="AA51" s="721"/>
      <c r="AB51" s="721"/>
      <c r="AC51" s="721"/>
      <c r="AD51" s="721"/>
      <c r="AE51" s="721"/>
      <c r="AF51" s="721"/>
      <c r="AG51" s="721"/>
    </row>
    <row r="52" spans="1:102" s="708" customFormat="1" ht="12" customHeight="1">
      <c r="A52" s="708" t="s">
        <v>127</v>
      </c>
      <c r="B52" s="723">
        <v>446185000</v>
      </c>
      <c r="C52" s="723">
        <v>319460500</v>
      </c>
      <c r="D52" s="723">
        <v>728651400</v>
      </c>
      <c r="E52" s="724">
        <v>1174836400</v>
      </c>
      <c r="F52" s="724">
        <v>1048111900</v>
      </c>
      <c r="G52" s="723">
        <v>5450181.88</v>
      </c>
      <c r="H52" s="711">
        <v>2009</v>
      </c>
      <c r="I52" s="851"/>
      <c r="J52" s="712"/>
      <c r="K52" s="712"/>
      <c r="L52" s="712"/>
      <c r="M52" s="712"/>
      <c r="N52" s="712"/>
      <c r="O52" s="712"/>
      <c r="P52" s="713"/>
      <c r="Q52" s="713"/>
      <c r="R52" s="725"/>
      <c r="S52" s="725"/>
      <c r="T52" s="725"/>
      <c r="U52" s="725"/>
      <c r="V52" s="725"/>
      <c r="W52" s="725"/>
      <c r="X52" s="715"/>
      <c r="Y52" s="713"/>
      <c r="Z52" s="713"/>
      <c r="AA52" s="716"/>
      <c r="AB52" s="716"/>
      <c r="AC52" s="716"/>
      <c r="AD52" s="716"/>
      <c r="AE52" s="716"/>
      <c r="AF52" s="716"/>
      <c r="AG52" s="716"/>
      <c r="AH52" s="713"/>
      <c r="AI52" s="713"/>
      <c r="AJ52" s="713"/>
      <c r="AK52" s="713"/>
      <c r="AL52" s="713"/>
      <c r="AM52" s="713"/>
      <c r="AN52" s="713"/>
      <c r="AO52" s="713"/>
      <c r="AP52" s="713"/>
      <c r="AQ52" s="713"/>
      <c r="AR52" s="713"/>
      <c r="AS52" s="713"/>
      <c r="AT52" s="713"/>
      <c r="AU52" s="713"/>
      <c r="AV52" s="713"/>
      <c r="AW52" s="713"/>
      <c r="AX52" s="713"/>
      <c r="AY52" s="713"/>
      <c r="AZ52" s="713"/>
      <c r="BA52" s="713"/>
      <c r="BB52" s="713"/>
      <c r="BC52" s="713"/>
      <c r="BD52" s="713"/>
      <c r="BE52" s="713"/>
      <c r="BF52" s="713"/>
      <c r="BG52" s="713"/>
      <c r="BH52" s="713"/>
      <c r="BI52" s="713"/>
      <c r="BJ52" s="713"/>
      <c r="BK52" s="713"/>
      <c r="BL52" s="713"/>
      <c r="BM52" s="713"/>
      <c r="BN52" s="713"/>
      <c r="BO52" s="713"/>
      <c r="BP52" s="713"/>
      <c r="BQ52" s="713"/>
      <c r="BR52" s="713"/>
      <c r="BS52" s="713"/>
      <c r="BT52" s="713"/>
      <c r="BU52" s="713"/>
      <c r="BV52" s="713"/>
      <c r="BW52" s="713"/>
      <c r="BX52" s="713"/>
      <c r="BY52" s="713"/>
      <c r="BZ52" s="713"/>
      <c r="CA52" s="713"/>
      <c r="CB52" s="713"/>
      <c r="CC52" s="713"/>
      <c r="CD52" s="713"/>
      <c r="CE52" s="713"/>
      <c r="CF52" s="713"/>
      <c r="CG52" s="713"/>
      <c r="CH52" s="713"/>
      <c r="CI52" s="713"/>
      <c r="CJ52" s="713"/>
      <c r="CK52" s="713"/>
      <c r="CL52" s="713"/>
      <c r="CM52" s="713"/>
      <c r="CN52" s="713"/>
      <c r="CO52" s="713"/>
      <c r="CP52" s="713"/>
      <c r="CQ52" s="713"/>
      <c r="CR52" s="713"/>
      <c r="CS52" s="713"/>
      <c r="CT52" s="713"/>
      <c r="CU52" s="713"/>
      <c r="CV52" s="713"/>
      <c r="CW52" s="713"/>
      <c r="CX52" s="713"/>
    </row>
    <row r="53" spans="2:33" ht="9" customHeight="1">
      <c r="B53" s="717"/>
      <c r="C53" s="717"/>
      <c r="D53" s="717"/>
      <c r="E53" s="718"/>
      <c r="F53" s="718"/>
      <c r="G53" s="717"/>
      <c r="I53" s="722"/>
      <c r="R53" s="719"/>
      <c r="S53" s="719"/>
      <c r="T53" s="719"/>
      <c r="U53" s="719"/>
      <c r="V53" s="719"/>
      <c r="W53" s="719"/>
      <c r="X53" s="720"/>
      <c r="AA53" s="721"/>
      <c r="AB53" s="721"/>
      <c r="AC53" s="721"/>
      <c r="AD53" s="721"/>
      <c r="AE53" s="721"/>
      <c r="AF53" s="721"/>
      <c r="AG53" s="721"/>
    </row>
    <row r="54" spans="1:33" ht="12" customHeight="1">
      <c r="A54" s="696" t="s">
        <v>61</v>
      </c>
      <c r="B54" s="717">
        <v>1483257700</v>
      </c>
      <c r="C54" s="717">
        <v>1362494325</v>
      </c>
      <c r="D54" s="717">
        <v>2633160600</v>
      </c>
      <c r="E54" s="718">
        <v>4116418300</v>
      </c>
      <c r="F54" s="718">
        <v>3995654925</v>
      </c>
      <c r="G54" s="717">
        <v>24373495.0425</v>
      </c>
      <c r="H54" s="697">
        <v>2009</v>
      </c>
      <c r="I54" s="851"/>
      <c r="J54" s="712"/>
      <c r="K54" s="712"/>
      <c r="L54" s="712"/>
      <c r="M54" s="712"/>
      <c r="N54" s="712"/>
      <c r="O54" s="712"/>
      <c r="R54" s="719"/>
      <c r="S54" s="719"/>
      <c r="T54" s="719"/>
      <c r="U54" s="719"/>
      <c r="V54" s="719"/>
      <c r="W54" s="719"/>
      <c r="X54" s="720"/>
      <c r="AA54" s="721"/>
      <c r="AB54" s="721"/>
      <c r="AC54" s="721"/>
      <c r="AD54" s="721"/>
      <c r="AE54" s="721"/>
      <c r="AF54" s="721"/>
      <c r="AG54" s="721"/>
    </row>
    <row r="55" spans="1:33" ht="12" customHeight="1">
      <c r="A55" s="696" t="s">
        <v>63</v>
      </c>
      <c r="B55" s="717">
        <v>2906940600</v>
      </c>
      <c r="C55" s="717">
        <v>2152336600</v>
      </c>
      <c r="D55" s="717">
        <v>2564020600</v>
      </c>
      <c r="E55" s="718">
        <v>5470961200</v>
      </c>
      <c r="F55" s="718">
        <v>4716357200</v>
      </c>
      <c r="G55" s="717">
        <v>24996693.16</v>
      </c>
      <c r="H55" s="697">
        <v>2009</v>
      </c>
      <c r="I55" s="851"/>
      <c r="J55" s="712"/>
      <c r="K55" s="712"/>
      <c r="L55" s="712"/>
      <c r="M55" s="712"/>
      <c r="N55" s="712"/>
      <c r="O55" s="712"/>
      <c r="Q55" s="982"/>
      <c r="R55" s="982"/>
      <c r="S55" s="982"/>
      <c r="T55" s="982"/>
      <c r="U55" s="982"/>
      <c r="V55" s="982"/>
      <c r="W55" s="982"/>
      <c r="X55" s="982"/>
      <c r="AA55" s="721"/>
      <c r="AB55" s="721"/>
      <c r="AC55" s="721"/>
      <c r="AD55" s="721"/>
      <c r="AE55" s="721"/>
      <c r="AF55" s="721"/>
      <c r="AG55" s="721"/>
    </row>
    <row r="56" spans="1:33" ht="12" customHeight="1">
      <c r="A56" s="696" t="s">
        <v>65</v>
      </c>
      <c r="B56" s="717">
        <v>1026053500</v>
      </c>
      <c r="C56" s="717">
        <v>1026053500</v>
      </c>
      <c r="D56" s="717">
        <v>596283400</v>
      </c>
      <c r="E56" s="718">
        <v>1622336900</v>
      </c>
      <c r="F56" s="718">
        <v>1622336900</v>
      </c>
      <c r="G56" s="717">
        <v>5515945.46</v>
      </c>
      <c r="H56" s="697">
        <v>2009</v>
      </c>
      <c r="I56" s="851"/>
      <c r="J56" s="712"/>
      <c r="K56" s="712"/>
      <c r="L56" s="712"/>
      <c r="M56" s="712"/>
      <c r="N56" s="712"/>
      <c r="O56" s="712"/>
      <c r="Q56" s="699"/>
      <c r="AA56" s="721"/>
      <c r="AB56" s="721"/>
      <c r="AC56" s="721"/>
      <c r="AD56" s="721"/>
      <c r="AE56" s="721"/>
      <c r="AF56" s="721"/>
      <c r="AG56" s="721"/>
    </row>
    <row r="57" spans="1:102" s="708" customFormat="1" ht="12" customHeight="1">
      <c r="A57" s="708" t="s">
        <v>67</v>
      </c>
      <c r="B57" s="723">
        <v>1074762102</v>
      </c>
      <c r="C57" s="723">
        <v>715026466</v>
      </c>
      <c r="D57" s="723">
        <v>1194367000</v>
      </c>
      <c r="E57" s="724">
        <v>2269129102</v>
      </c>
      <c r="F57" s="724">
        <v>1909393466</v>
      </c>
      <c r="G57" s="723">
        <v>13174814.915399998</v>
      </c>
      <c r="H57" s="711">
        <v>2009</v>
      </c>
      <c r="I57" s="851"/>
      <c r="J57" s="712"/>
      <c r="K57" s="712"/>
      <c r="L57" s="712"/>
      <c r="M57" s="712"/>
      <c r="N57" s="712"/>
      <c r="O57" s="712"/>
      <c r="P57" s="713"/>
      <c r="Q57" s="983"/>
      <c r="R57" s="983"/>
      <c r="S57" s="983"/>
      <c r="T57" s="983"/>
      <c r="U57" s="983"/>
      <c r="V57" s="983"/>
      <c r="W57" s="983"/>
      <c r="X57" s="983"/>
      <c r="Y57" s="713"/>
      <c r="Z57" s="713"/>
      <c r="AA57" s="716"/>
      <c r="AB57" s="716"/>
      <c r="AC57" s="716"/>
      <c r="AD57" s="716"/>
      <c r="AE57" s="716"/>
      <c r="AF57" s="716"/>
      <c r="AG57" s="716"/>
      <c r="AH57" s="713"/>
      <c r="AI57" s="713"/>
      <c r="AJ57" s="713"/>
      <c r="AK57" s="713"/>
      <c r="AL57" s="713"/>
      <c r="AM57" s="713"/>
      <c r="AN57" s="713"/>
      <c r="AO57" s="713"/>
      <c r="AP57" s="713"/>
      <c r="AQ57" s="713"/>
      <c r="AR57" s="713"/>
      <c r="AS57" s="713"/>
      <c r="AT57" s="713"/>
      <c r="AU57" s="713"/>
      <c r="AV57" s="713"/>
      <c r="AW57" s="713"/>
      <c r="AX57" s="713"/>
      <c r="AY57" s="713"/>
      <c r="AZ57" s="713"/>
      <c r="BA57" s="713"/>
      <c r="BB57" s="713"/>
      <c r="BC57" s="713"/>
      <c r="BD57" s="713"/>
      <c r="BE57" s="713"/>
      <c r="BF57" s="713"/>
      <c r="BG57" s="713"/>
      <c r="BH57" s="713"/>
      <c r="BI57" s="713"/>
      <c r="BJ57" s="713"/>
      <c r="BK57" s="713"/>
      <c r="BL57" s="713"/>
      <c r="BM57" s="713"/>
      <c r="BN57" s="713"/>
      <c r="BO57" s="713"/>
      <c r="BP57" s="713"/>
      <c r="BQ57" s="713"/>
      <c r="BR57" s="713"/>
      <c r="BS57" s="713"/>
      <c r="BT57" s="713"/>
      <c r="BU57" s="713"/>
      <c r="BV57" s="713"/>
      <c r="BW57" s="713"/>
      <c r="BX57" s="713"/>
      <c r="BY57" s="713"/>
      <c r="BZ57" s="713"/>
      <c r="CA57" s="713"/>
      <c r="CB57" s="713"/>
      <c r="CC57" s="713"/>
      <c r="CD57" s="713"/>
      <c r="CE57" s="713"/>
      <c r="CF57" s="713"/>
      <c r="CG57" s="713"/>
      <c r="CH57" s="713"/>
      <c r="CI57" s="713"/>
      <c r="CJ57" s="713"/>
      <c r="CK57" s="713"/>
      <c r="CL57" s="713"/>
      <c r="CM57" s="713"/>
      <c r="CN57" s="713"/>
      <c r="CO57" s="713"/>
      <c r="CP57" s="713"/>
      <c r="CQ57" s="713"/>
      <c r="CR57" s="713"/>
      <c r="CS57" s="713"/>
      <c r="CT57" s="713"/>
      <c r="CU57" s="713"/>
      <c r="CV57" s="713"/>
      <c r="CW57" s="713"/>
      <c r="CX57" s="713"/>
    </row>
    <row r="58" spans="1:33" ht="12" customHeight="1">
      <c r="A58" s="698" t="s">
        <v>69</v>
      </c>
      <c r="B58" s="717">
        <v>353937500</v>
      </c>
      <c r="C58" s="717">
        <v>340742100</v>
      </c>
      <c r="D58" s="717">
        <v>327362900</v>
      </c>
      <c r="E58" s="718">
        <v>681300400</v>
      </c>
      <c r="F58" s="718">
        <v>668105000</v>
      </c>
      <c r="G58" s="717">
        <v>3006472.5</v>
      </c>
      <c r="H58" s="697">
        <v>2009</v>
      </c>
      <c r="I58" s="851"/>
      <c r="J58" s="712"/>
      <c r="K58" s="712"/>
      <c r="L58" s="712"/>
      <c r="M58" s="712"/>
      <c r="N58" s="712"/>
      <c r="O58" s="712"/>
      <c r="AA58" s="721"/>
      <c r="AB58" s="721"/>
      <c r="AC58" s="721"/>
      <c r="AD58" s="721"/>
      <c r="AE58" s="721"/>
      <c r="AF58" s="721"/>
      <c r="AG58" s="721"/>
    </row>
    <row r="59" spans="9:33" ht="9" customHeight="1">
      <c r="I59" s="722"/>
      <c r="AA59" s="721"/>
      <c r="AB59" s="721"/>
      <c r="AC59" s="721"/>
      <c r="AD59" s="721"/>
      <c r="AE59" s="721"/>
      <c r="AF59" s="721"/>
      <c r="AG59" s="721"/>
    </row>
    <row r="60" spans="1:33" ht="12" customHeight="1">
      <c r="A60" s="696" t="s">
        <v>745</v>
      </c>
      <c r="B60" s="717">
        <v>1069925993</v>
      </c>
      <c r="C60" s="717">
        <v>1069925993</v>
      </c>
      <c r="D60" s="717">
        <v>1534637503</v>
      </c>
      <c r="E60" s="718">
        <v>2604563496</v>
      </c>
      <c r="F60" s="718">
        <v>2604563496</v>
      </c>
      <c r="G60" s="717">
        <v>11460079.3824</v>
      </c>
      <c r="H60" s="697">
        <v>2009</v>
      </c>
      <c r="I60" s="851"/>
      <c r="J60" s="712"/>
      <c r="K60" s="712"/>
      <c r="L60" s="712"/>
      <c r="M60" s="712"/>
      <c r="N60" s="712"/>
      <c r="O60" s="712"/>
      <c r="R60" s="735"/>
      <c r="S60" s="735"/>
      <c r="T60" s="735"/>
      <c r="U60" s="735"/>
      <c r="V60" s="735"/>
      <c r="W60" s="735"/>
      <c r="X60" s="720"/>
      <c r="AA60" s="721"/>
      <c r="AB60" s="721"/>
      <c r="AC60" s="721"/>
      <c r="AD60" s="721"/>
      <c r="AE60" s="721"/>
      <c r="AF60" s="721"/>
      <c r="AG60" s="721"/>
    </row>
    <row r="61" spans="1:33" ht="12" customHeight="1">
      <c r="A61" s="696" t="s">
        <v>73</v>
      </c>
      <c r="B61" s="717">
        <v>4716364400</v>
      </c>
      <c r="C61" s="717">
        <v>3991644100</v>
      </c>
      <c r="D61" s="717">
        <v>8443566700</v>
      </c>
      <c r="E61" s="718">
        <v>13159931100</v>
      </c>
      <c r="F61" s="718">
        <v>12435210800</v>
      </c>
      <c r="G61" s="717">
        <v>100725207.48</v>
      </c>
      <c r="H61" s="697">
        <v>2009</v>
      </c>
      <c r="I61" s="851"/>
      <c r="J61" s="712"/>
      <c r="K61" s="712"/>
      <c r="L61" s="712"/>
      <c r="M61" s="712"/>
      <c r="N61" s="712"/>
      <c r="O61" s="712"/>
      <c r="R61" s="719"/>
      <c r="S61" s="719"/>
      <c r="T61" s="719"/>
      <c r="U61" s="719"/>
      <c r="V61" s="719"/>
      <c r="W61" s="719"/>
      <c r="X61" s="720"/>
      <c r="AA61" s="721"/>
      <c r="AB61" s="721"/>
      <c r="AC61" s="721"/>
      <c r="AD61" s="721"/>
      <c r="AE61" s="721"/>
      <c r="AF61" s="721"/>
      <c r="AG61" s="721"/>
    </row>
    <row r="62" spans="1:33" ht="12" customHeight="1">
      <c r="A62" s="696" t="s">
        <v>75</v>
      </c>
      <c r="B62" s="717">
        <v>8880792900</v>
      </c>
      <c r="C62" s="717">
        <v>8638060700</v>
      </c>
      <c r="D62" s="717">
        <v>26095075000</v>
      </c>
      <c r="E62" s="718">
        <v>34975867900</v>
      </c>
      <c r="F62" s="718">
        <v>34733135700</v>
      </c>
      <c r="G62" s="717">
        <v>302178280.59</v>
      </c>
      <c r="H62" s="697">
        <v>2009</v>
      </c>
      <c r="I62" s="851"/>
      <c r="J62" s="712"/>
      <c r="K62" s="712"/>
      <c r="L62" s="712"/>
      <c r="M62" s="712"/>
      <c r="N62" s="712"/>
      <c r="O62" s="712"/>
      <c r="R62" s="719"/>
      <c r="S62" s="719"/>
      <c r="T62" s="719"/>
      <c r="U62" s="719"/>
      <c r="V62" s="719"/>
      <c r="W62" s="719"/>
      <c r="X62" s="720"/>
      <c r="AA62" s="721"/>
      <c r="AB62" s="721"/>
      <c r="AC62" s="721"/>
      <c r="AD62" s="721"/>
      <c r="AE62" s="721"/>
      <c r="AF62" s="721"/>
      <c r="AG62" s="721"/>
    </row>
    <row r="63" spans="1:102" s="708" customFormat="1" ht="12" customHeight="1">
      <c r="A63" s="708" t="s">
        <v>77</v>
      </c>
      <c r="B63" s="723">
        <v>762956400</v>
      </c>
      <c r="C63" s="723">
        <v>734931100</v>
      </c>
      <c r="D63" s="723">
        <v>2239657900</v>
      </c>
      <c r="E63" s="724">
        <v>3002614300</v>
      </c>
      <c r="F63" s="724">
        <v>2974589000</v>
      </c>
      <c r="G63" s="723">
        <v>13683109.4</v>
      </c>
      <c r="H63" s="711">
        <v>2009</v>
      </c>
      <c r="I63" s="851"/>
      <c r="J63" s="712"/>
      <c r="K63" s="712"/>
      <c r="L63" s="712"/>
      <c r="M63" s="712"/>
      <c r="N63" s="712"/>
      <c r="O63" s="712"/>
      <c r="P63" s="713"/>
      <c r="Q63" s="713"/>
      <c r="R63" s="725"/>
      <c r="S63" s="725"/>
      <c r="T63" s="725"/>
      <c r="U63" s="725"/>
      <c r="V63" s="725"/>
      <c r="W63" s="725"/>
      <c r="X63" s="715"/>
      <c r="Y63" s="713"/>
      <c r="Z63" s="713"/>
      <c r="AA63" s="716"/>
      <c r="AB63" s="716"/>
      <c r="AC63" s="716"/>
      <c r="AD63" s="716"/>
      <c r="AE63" s="716"/>
      <c r="AF63" s="716"/>
      <c r="AG63" s="716"/>
      <c r="AH63" s="713"/>
      <c r="AI63" s="713"/>
      <c r="AJ63" s="713"/>
      <c r="AK63" s="713"/>
      <c r="AL63" s="713"/>
      <c r="AM63" s="713"/>
      <c r="AN63" s="713"/>
      <c r="AO63" s="713"/>
      <c r="AP63" s="713"/>
      <c r="AQ63" s="713"/>
      <c r="AR63" s="713"/>
      <c r="AS63" s="713"/>
      <c r="AT63" s="713"/>
      <c r="AU63" s="713"/>
      <c r="AV63" s="713"/>
      <c r="AW63" s="713"/>
      <c r="AX63" s="713"/>
      <c r="AY63" s="713"/>
      <c r="AZ63" s="713"/>
      <c r="BA63" s="713"/>
      <c r="BB63" s="713"/>
      <c r="BC63" s="713"/>
      <c r="BD63" s="713"/>
      <c r="BE63" s="713"/>
      <c r="BF63" s="713"/>
      <c r="BG63" s="713"/>
      <c r="BH63" s="713"/>
      <c r="BI63" s="713"/>
      <c r="BJ63" s="713"/>
      <c r="BK63" s="713"/>
      <c r="BL63" s="713"/>
      <c r="BM63" s="713"/>
      <c r="BN63" s="713"/>
      <c r="BO63" s="713"/>
      <c r="BP63" s="713"/>
      <c r="BQ63" s="713"/>
      <c r="BR63" s="713"/>
      <c r="BS63" s="713"/>
      <c r="BT63" s="713"/>
      <c r="BU63" s="713"/>
      <c r="BV63" s="713"/>
      <c r="BW63" s="713"/>
      <c r="BX63" s="713"/>
      <c r="BY63" s="713"/>
      <c r="BZ63" s="713"/>
      <c r="CA63" s="713"/>
      <c r="CB63" s="713"/>
      <c r="CC63" s="713"/>
      <c r="CD63" s="713"/>
      <c r="CE63" s="713"/>
      <c r="CF63" s="713"/>
      <c r="CG63" s="713"/>
      <c r="CH63" s="713"/>
      <c r="CI63" s="713"/>
      <c r="CJ63" s="713"/>
      <c r="CK63" s="713"/>
      <c r="CL63" s="713"/>
      <c r="CM63" s="713"/>
      <c r="CN63" s="713"/>
      <c r="CO63" s="713"/>
      <c r="CP63" s="713"/>
      <c r="CQ63" s="713"/>
      <c r="CR63" s="713"/>
      <c r="CS63" s="713"/>
      <c r="CT63" s="713"/>
      <c r="CU63" s="713"/>
      <c r="CV63" s="713"/>
      <c r="CW63" s="713"/>
      <c r="CX63" s="713"/>
    </row>
    <row r="64" spans="1:33" ht="12" customHeight="1">
      <c r="A64" s="696" t="s">
        <v>79</v>
      </c>
      <c r="B64" s="717">
        <v>414997250</v>
      </c>
      <c r="C64" s="717">
        <v>414997250</v>
      </c>
      <c r="D64" s="717">
        <v>203290400</v>
      </c>
      <c r="E64" s="718">
        <v>618287650</v>
      </c>
      <c r="F64" s="718">
        <v>618287650</v>
      </c>
      <c r="G64" s="717">
        <v>2473150.6</v>
      </c>
      <c r="H64" s="697">
        <v>2009</v>
      </c>
      <c r="I64" s="851"/>
      <c r="J64" s="712"/>
      <c r="K64" s="712"/>
      <c r="L64" s="712"/>
      <c r="M64" s="712"/>
      <c r="N64" s="712"/>
      <c r="O64" s="712"/>
      <c r="R64" s="719"/>
      <c r="S64" s="719"/>
      <c r="T64" s="719"/>
      <c r="U64" s="719"/>
      <c r="V64" s="719"/>
      <c r="W64" s="719"/>
      <c r="X64" s="720"/>
      <c r="AA64" s="721"/>
      <c r="AB64" s="721"/>
      <c r="AC64" s="721"/>
      <c r="AD64" s="721"/>
      <c r="AE64" s="721"/>
      <c r="AF64" s="721"/>
      <c r="AG64" s="721"/>
    </row>
    <row r="65" spans="2:33" ht="9" customHeight="1">
      <c r="B65" s="717"/>
      <c r="C65" s="717"/>
      <c r="D65" s="717"/>
      <c r="E65" s="718"/>
      <c r="F65" s="718"/>
      <c r="G65" s="717"/>
      <c r="I65" s="722"/>
      <c r="R65" s="719"/>
      <c r="S65" s="719"/>
      <c r="T65" s="719"/>
      <c r="U65" s="719"/>
      <c r="V65" s="719"/>
      <c r="W65" s="719"/>
      <c r="X65" s="720"/>
      <c r="AA65" s="721"/>
      <c r="AB65" s="721"/>
      <c r="AC65" s="721"/>
      <c r="AD65" s="721"/>
      <c r="AE65" s="721"/>
      <c r="AF65" s="721"/>
      <c r="AG65" s="721"/>
    </row>
    <row r="66" spans="1:33" ht="12" customHeight="1">
      <c r="A66" s="696" t="s">
        <v>81</v>
      </c>
      <c r="B66" s="717">
        <v>1953840400</v>
      </c>
      <c r="C66" s="717">
        <v>1520890200</v>
      </c>
      <c r="D66" s="717">
        <v>2889810800</v>
      </c>
      <c r="E66" s="718">
        <v>4843651200</v>
      </c>
      <c r="F66" s="718">
        <v>4410701000</v>
      </c>
      <c r="G66" s="717">
        <v>22935645.2</v>
      </c>
      <c r="H66" s="697" t="s">
        <v>469</v>
      </c>
      <c r="I66" s="851"/>
      <c r="J66" s="712"/>
      <c r="K66" s="712"/>
      <c r="L66" s="712"/>
      <c r="M66" s="712"/>
      <c r="N66" s="712"/>
      <c r="O66" s="712"/>
      <c r="R66" s="719"/>
      <c r="S66" s="719"/>
      <c r="T66" s="719"/>
      <c r="U66" s="719"/>
      <c r="V66" s="719"/>
      <c r="W66" s="719"/>
      <c r="X66" s="720"/>
      <c r="AA66" s="721"/>
      <c r="AB66" s="721"/>
      <c r="AC66" s="721"/>
      <c r="AD66" s="721"/>
      <c r="AE66" s="721"/>
      <c r="AF66" s="721"/>
      <c r="AG66" s="721"/>
    </row>
    <row r="67" spans="1:33" ht="12" customHeight="1">
      <c r="A67" s="696" t="s">
        <v>83</v>
      </c>
      <c r="B67" s="717">
        <v>3240650200</v>
      </c>
      <c r="C67" s="717">
        <v>3108182300</v>
      </c>
      <c r="D67" s="717">
        <v>8047311000</v>
      </c>
      <c r="E67" s="718">
        <v>11287961200</v>
      </c>
      <c r="F67" s="718">
        <v>11155493300</v>
      </c>
      <c r="G67" s="717">
        <v>85897298.41</v>
      </c>
      <c r="H67" s="697" t="s">
        <v>469</v>
      </c>
      <c r="I67" s="851"/>
      <c r="J67" s="712"/>
      <c r="K67" s="712"/>
      <c r="L67" s="712"/>
      <c r="M67" s="712"/>
      <c r="N67" s="712"/>
      <c r="O67" s="712"/>
      <c r="R67" s="719"/>
      <c r="S67" s="719"/>
      <c r="T67" s="719"/>
      <c r="U67" s="719"/>
      <c r="V67" s="719"/>
      <c r="W67" s="719"/>
      <c r="X67" s="720"/>
      <c r="AA67" s="721"/>
      <c r="AB67" s="721"/>
      <c r="AC67" s="721"/>
      <c r="AD67" s="721"/>
      <c r="AE67" s="721"/>
      <c r="AF67" s="721"/>
      <c r="AG67" s="721"/>
    </row>
    <row r="68" spans="1:33" ht="12" customHeight="1">
      <c r="A68" s="696" t="s">
        <v>85</v>
      </c>
      <c r="B68" s="717">
        <v>415148125</v>
      </c>
      <c r="C68" s="717">
        <v>415148125</v>
      </c>
      <c r="D68" s="717">
        <v>370447650</v>
      </c>
      <c r="E68" s="718">
        <v>785595775</v>
      </c>
      <c r="F68" s="718">
        <v>785595775</v>
      </c>
      <c r="G68" s="717">
        <v>3770859.72</v>
      </c>
      <c r="H68" s="697">
        <v>2009</v>
      </c>
      <c r="I68" s="851"/>
      <c r="J68" s="712"/>
      <c r="K68" s="712"/>
      <c r="L68" s="712"/>
      <c r="M68" s="712"/>
      <c r="N68" s="712"/>
      <c r="O68" s="712"/>
      <c r="R68" s="719"/>
      <c r="S68" s="719"/>
      <c r="T68" s="719"/>
      <c r="U68" s="719"/>
      <c r="V68" s="719"/>
      <c r="W68" s="719"/>
      <c r="X68" s="720"/>
      <c r="AA68" s="721"/>
      <c r="AB68" s="721"/>
      <c r="AC68" s="721"/>
      <c r="AD68" s="721"/>
      <c r="AE68" s="721"/>
      <c r="AF68" s="721"/>
      <c r="AG68" s="721"/>
    </row>
    <row r="69" spans="1:33" ht="12" customHeight="1">
      <c r="A69" s="696" t="s">
        <v>87</v>
      </c>
      <c r="B69" s="717">
        <v>1023386200</v>
      </c>
      <c r="C69" s="717">
        <v>869673128</v>
      </c>
      <c r="D69" s="717">
        <v>1846913900</v>
      </c>
      <c r="E69" s="718">
        <v>2870300100</v>
      </c>
      <c r="F69" s="718">
        <v>2716587028</v>
      </c>
      <c r="G69" s="717">
        <v>12224688.53</v>
      </c>
      <c r="H69" s="697">
        <v>2009</v>
      </c>
      <c r="I69" s="851"/>
      <c r="J69" s="712"/>
      <c r="K69" s="712"/>
      <c r="L69" s="712"/>
      <c r="M69" s="712"/>
      <c r="N69" s="712"/>
      <c r="O69" s="712"/>
      <c r="R69" s="719"/>
      <c r="S69" s="719"/>
      <c r="T69" s="719"/>
      <c r="U69" s="719"/>
      <c r="V69" s="719"/>
      <c r="W69" s="719"/>
      <c r="X69" s="720"/>
      <c r="AA69" s="721"/>
      <c r="AB69" s="721"/>
      <c r="AC69" s="721"/>
      <c r="AD69" s="721"/>
      <c r="AE69" s="721"/>
      <c r="AF69" s="721"/>
      <c r="AG69" s="721"/>
    </row>
    <row r="70" spans="1:33" ht="12" customHeight="1">
      <c r="A70" s="696" t="s">
        <v>89</v>
      </c>
      <c r="B70" s="717">
        <v>827764183</v>
      </c>
      <c r="C70" s="717">
        <v>657345783</v>
      </c>
      <c r="D70" s="717">
        <v>988703268</v>
      </c>
      <c r="E70" s="718">
        <v>1816467451</v>
      </c>
      <c r="F70" s="718">
        <v>1646049051</v>
      </c>
      <c r="G70" s="717">
        <v>11554839</v>
      </c>
      <c r="H70" s="697">
        <v>2009</v>
      </c>
      <c r="I70" s="851"/>
      <c r="J70" s="712"/>
      <c r="K70" s="712"/>
      <c r="L70" s="712"/>
      <c r="M70" s="712"/>
      <c r="N70" s="712"/>
      <c r="O70" s="712"/>
      <c r="X70" s="720"/>
      <c r="AA70" s="721"/>
      <c r="AB70" s="721"/>
      <c r="AC70" s="721"/>
      <c r="AD70" s="721"/>
      <c r="AE70" s="721"/>
      <c r="AF70" s="721"/>
      <c r="AG70" s="721"/>
    </row>
    <row r="71" spans="2:33" ht="9" customHeight="1">
      <c r="B71" s="727"/>
      <c r="C71" s="727"/>
      <c r="D71" s="727"/>
      <c r="E71" s="717"/>
      <c r="F71" s="717"/>
      <c r="G71" s="727"/>
      <c r="H71" s="728"/>
      <c r="I71" s="722"/>
      <c r="R71" s="719"/>
      <c r="S71" s="719"/>
      <c r="T71" s="719"/>
      <c r="U71" s="719"/>
      <c r="V71" s="719"/>
      <c r="W71" s="719"/>
      <c r="X71" s="720"/>
      <c r="AA71" s="721"/>
      <c r="AB71" s="721"/>
      <c r="AC71" s="721"/>
      <c r="AD71" s="721"/>
      <c r="AE71" s="721"/>
      <c r="AF71" s="721"/>
      <c r="AG71" s="721"/>
    </row>
    <row r="72" spans="1:33" ht="12" customHeight="1">
      <c r="A72" s="696" t="s">
        <v>91</v>
      </c>
      <c r="B72" s="717">
        <v>1507476900</v>
      </c>
      <c r="C72" s="717">
        <v>1475052900</v>
      </c>
      <c r="D72" s="717">
        <v>1610323600</v>
      </c>
      <c r="E72" s="718">
        <v>3117800500</v>
      </c>
      <c r="F72" s="718">
        <v>3085376500</v>
      </c>
      <c r="G72" s="717">
        <v>12958581.299999999</v>
      </c>
      <c r="H72" s="697">
        <v>2009</v>
      </c>
      <c r="I72" s="851"/>
      <c r="J72" s="712"/>
      <c r="K72" s="712"/>
      <c r="L72" s="712"/>
      <c r="M72" s="712"/>
      <c r="N72" s="712"/>
      <c r="O72" s="712"/>
      <c r="R72" s="719"/>
      <c r="S72" s="719"/>
      <c r="T72" s="719"/>
      <c r="U72" s="719"/>
      <c r="V72" s="719"/>
      <c r="W72" s="719"/>
      <c r="X72" s="720"/>
      <c r="AA72" s="721"/>
      <c r="AB72" s="721"/>
      <c r="AC72" s="721"/>
      <c r="AD72" s="721"/>
      <c r="AE72" s="721"/>
      <c r="AF72" s="721"/>
      <c r="AG72" s="721"/>
    </row>
    <row r="73" spans="1:33" ht="12" customHeight="1">
      <c r="A73" s="696" t="s">
        <v>93</v>
      </c>
      <c r="B73" s="717">
        <v>225135853</v>
      </c>
      <c r="C73" s="717">
        <v>225135853</v>
      </c>
      <c r="D73" s="717">
        <v>518556905</v>
      </c>
      <c r="E73" s="718">
        <v>743692758</v>
      </c>
      <c r="F73" s="718">
        <v>743692758</v>
      </c>
      <c r="G73" s="717">
        <v>5577695.685</v>
      </c>
      <c r="H73" s="697">
        <v>2009</v>
      </c>
      <c r="I73" s="851"/>
      <c r="J73" s="712"/>
      <c r="K73" s="712"/>
      <c r="L73" s="712"/>
      <c r="M73" s="712"/>
      <c r="N73" s="712"/>
      <c r="O73" s="712"/>
      <c r="R73" s="719"/>
      <c r="S73" s="719"/>
      <c r="T73" s="719"/>
      <c r="U73" s="719"/>
      <c r="V73" s="719"/>
      <c r="W73" s="719"/>
      <c r="X73" s="720"/>
      <c r="AA73" s="721"/>
      <c r="AB73" s="721"/>
      <c r="AC73" s="721"/>
      <c r="AD73" s="721"/>
      <c r="AE73" s="721"/>
      <c r="AF73" s="721"/>
      <c r="AG73" s="721"/>
    </row>
    <row r="74" spans="1:33" ht="12" customHeight="1">
      <c r="A74" s="696" t="s">
        <v>95</v>
      </c>
      <c r="B74" s="717">
        <v>24645158390</v>
      </c>
      <c r="C74" s="717">
        <v>21955958760</v>
      </c>
      <c r="D74" s="717">
        <v>31033842590</v>
      </c>
      <c r="E74" s="718">
        <v>55679000980</v>
      </c>
      <c r="F74" s="718">
        <v>52989801350</v>
      </c>
      <c r="G74" s="717">
        <v>659723026.8075</v>
      </c>
      <c r="H74" s="697">
        <v>2009</v>
      </c>
      <c r="I74" s="851"/>
      <c r="J74" s="712"/>
      <c r="K74" s="712"/>
      <c r="L74" s="712"/>
      <c r="M74" s="712"/>
      <c r="N74" s="712"/>
      <c r="O74" s="712"/>
      <c r="R74" s="719"/>
      <c r="S74" s="719"/>
      <c r="T74" s="719"/>
      <c r="U74" s="719"/>
      <c r="V74" s="719"/>
      <c r="W74" s="719"/>
      <c r="X74" s="720"/>
      <c r="AA74" s="721"/>
      <c r="AB74" s="721"/>
      <c r="AC74" s="721"/>
      <c r="AD74" s="721"/>
      <c r="AE74" s="721"/>
      <c r="AF74" s="721"/>
      <c r="AG74" s="721"/>
    </row>
    <row r="75" spans="1:33" ht="12" customHeight="1">
      <c r="A75" s="696" t="s">
        <v>97</v>
      </c>
      <c r="B75" s="717">
        <v>2731231100</v>
      </c>
      <c r="C75" s="717">
        <v>2059204100</v>
      </c>
      <c r="D75" s="717">
        <v>2422179100</v>
      </c>
      <c r="E75" s="718">
        <v>5153410200</v>
      </c>
      <c r="F75" s="718">
        <v>4481383200</v>
      </c>
      <c r="G75" s="717">
        <v>27784575.84</v>
      </c>
      <c r="H75" s="697">
        <v>2009</v>
      </c>
      <c r="I75" s="851"/>
      <c r="J75" s="712"/>
      <c r="K75" s="712"/>
      <c r="L75" s="712"/>
      <c r="M75" s="712"/>
      <c r="N75" s="712"/>
      <c r="O75" s="712"/>
      <c r="R75" s="719"/>
      <c r="S75" s="719"/>
      <c r="T75" s="719"/>
      <c r="U75" s="719"/>
      <c r="V75" s="719"/>
      <c r="W75" s="719"/>
      <c r="X75" s="720"/>
      <c r="AA75" s="721"/>
      <c r="AB75" s="721"/>
      <c r="AC75" s="721"/>
      <c r="AD75" s="721"/>
      <c r="AE75" s="721"/>
      <c r="AF75" s="721"/>
      <c r="AG75" s="721"/>
    </row>
    <row r="76" spans="1:33" ht="12" customHeight="1">
      <c r="A76" s="696" t="s">
        <v>99</v>
      </c>
      <c r="B76" s="717">
        <v>461944200</v>
      </c>
      <c r="C76" s="717">
        <v>461944200</v>
      </c>
      <c r="D76" s="717">
        <v>408470900</v>
      </c>
      <c r="E76" s="718">
        <v>870415100</v>
      </c>
      <c r="F76" s="718">
        <v>870415100</v>
      </c>
      <c r="G76" s="717">
        <v>2872369.83</v>
      </c>
      <c r="H76" s="697">
        <v>2009</v>
      </c>
      <c r="I76" s="851"/>
      <c r="J76" s="712"/>
      <c r="K76" s="712"/>
      <c r="L76" s="712"/>
      <c r="M76" s="712"/>
      <c r="N76" s="712"/>
      <c r="O76" s="712"/>
      <c r="R76" s="719"/>
      <c r="S76" s="719"/>
      <c r="T76" s="719"/>
      <c r="U76" s="719"/>
      <c r="V76" s="719"/>
      <c r="W76" s="719"/>
      <c r="X76" s="720"/>
      <c r="AA76" s="721"/>
      <c r="AB76" s="721"/>
      <c r="AC76" s="721"/>
      <c r="AD76" s="721"/>
      <c r="AE76" s="721"/>
      <c r="AF76" s="721"/>
      <c r="AG76" s="721"/>
    </row>
    <row r="77" spans="2:33" ht="9" customHeight="1">
      <c r="B77" s="717"/>
      <c r="C77" s="717"/>
      <c r="D77" s="717"/>
      <c r="E77" s="718"/>
      <c r="F77" s="718"/>
      <c r="G77" s="717"/>
      <c r="I77" s="722"/>
      <c r="J77" s="708"/>
      <c r="K77" s="708"/>
      <c r="L77" s="708"/>
      <c r="M77" s="708"/>
      <c r="N77" s="708"/>
      <c r="O77" s="708"/>
      <c r="R77" s="980"/>
      <c r="S77" s="980"/>
      <c r="T77" s="980"/>
      <c r="U77" s="980"/>
      <c r="V77" s="980"/>
      <c r="W77" s="980"/>
      <c r="X77" s="720"/>
      <c r="AA77" s="721"/>
      <c r="AB77" s="721"/>
      <c r="AC77" s="721"/>
      <c r="AD77" s="721"/>
      <c r="AE77" s="721"/>
      <c r="AF77" s="721"/>
      <c r="AG77" s="721"/>
    </row>
    <row r="78" spans="1:33" ht="12" customHeight="1">
      <c r="A78" s="696" t="s">
        <v>101</v>
      </c>
      <c r="B78" s="717">
        <v>1729002800</v>
      </c>
      <c r="C78" s="717">
        <v>973323500</v>
      </c>
      <c r="D78" s="717">
        <v>985709000</v>
      </c>
      <c r="E78" s="718">
        <v>2714711800</v>
      </c>
      <c r="F78" s="718">
        <v>1959032500</v>
      </c>
      <c r="G78" s="717">
        <v>8619743</v>
      </c>
      <c r="H78" s="697">
        <v>2009</v>
      </c>
      <c r="I78" s="851"/>
      <c r="J78" s="712"/>
      <c r="K78" s="712"/>
      <c r="L78" s="712"/>
      <c r="M78" s="712"/>
      <c r="N78" s="712"/>
      <c r="O78" s="712"/>
      <c r="R78" s="719"/>
      <c r="S78" s="719"/>
      <c r="T78" s="719"/>
      <c r="U78" s="719"/>
      <c r="V78" s="719"/>
      <c r="W78" s="719"/>
      <c r="X78" s="720"/>
      <c r="AA78" s="721"/>
      <c r="AB78" s="721"/>
      <c r="AC78" s="721"/>
      <c r="AD78" s="721"/>
      <c r="AE78" s="721"/>
      <c r="AF78" s="721"/>
      <c r="AG78" s="721"/>
    </row>
    <row r="79" spans="1:33" ht="12" customHeight="1">
      <c r="A79" s="696" t="s">
        <v>103</v>
      </c>
      <c r="B79" s="717">
        <v>565290200</v>
      </c>
      <c r="C79" s="717">
        <v>565290200</v>
      </c>
      <c r="D79" s="717">
        <v>749137300</v>
      </c>
      <c r="E79" s="718">
        <v>1314427500</v>
      </c>
      <c r="F79" s="718">
        <v>1314427500</v>
      </c>
      <c r="G79" s="717">
        <v>7360794.000000001</v>
      </c>
      <c r="H79" s="697">
        <v>2009</v>
      </c>
      <c r="I79" s="851"/>
      <c r="J79" s="712"/>
      <c r="K79" s="712"/>
      <c r="L79" s="712"/>
      <c r="M79" s="712"/>
      <c r="N79" s="712"/>
      <c r="O79" s="712"/>
      <c r="R79" s="719"/>
      <c r="S79" s="719"/>
      <c r="T79" s="719"/>
      <c r="U79" s="719"/>
      <c r="V79" s="719"/>
      <c r="W79" s="719"/>
      <c r="X79" s="720"/>
      <c r="AA79" s="721"/>
      <c r="AB79" s="721"/>
      <c r="AC79" s="721"/>
      <c r="AD79" s="721"/>
      <c r="AE79" s="721"/>
      <c r="AF79" s="721"/>
      <c r="AG79" s="721"/>
    </row>
    <row r="80" spans="1:33" ht="12" customHeight="1">
      <c r="A80" s="696" t="s">
        <v>105</v>
      </c>
      <c r="B80" s="717">
        <v>1652837800</v>
      </c>
      <c r="C80" s="717">
        <v>1652837800</v>
      </c>
      <c r="D80" s="717">
        <v>1961008800</v>
      </c>
      <c r="E80" s="718">
        <v>3613846600</v>
      </c>
      <c r="F80" s="718">
        <v>3613846600</v>
      </c>
      <c r="G80" s="717">
        <v>12287078.440000001</v>
      </c>
      <c r="H80" s="697" t="s">
        <v>469</v>
      </c>
      <c r="I80" s="851"/>
      <c r="J80" s="712"/>
      <c r="K80" s="712"/>
      <c r="L80" s="712"/>
      <c r="M80" s="712"/>
      <c r="N80" s="712"/>
      <c r="O80" s="712"/>
      <c r="R80" s="719"/>
      <c r="S80" s="719"/>
      <c r="T80" s="719"/>
      <c r="U80" s="719"/>
      <c r="V80" s="719"/>
      <c r="W80" s="719"/>
      <c r="X80" s="720"/>
      <c r="AA80" s="721"/>
      <c r="AB80" s="721"/>
      <c r="AC80" s="721"/>
      <c r="AD80" s="721"/>
      <c r="AE80" s="721"/>
      <c r="AF80" s="721"/>
      <c r="AG80" s="721"/>
    </row>
    <row r="81" spans="1:33" ht="12" customHeight="1">
      <c r="A81" s="696" t="s">
        <v>107</v>
      </c>
      <c r="B81" s="717">
        <v>1278557800</v>
      </c>
      <c r="C81" s="717">
        <v>1195996400</v>
      </c>
      <c r="D81" s="717">
        <v>1187584500</v>
      </c>
      <c r="E81" s="718">
        <v>2466142300</v>
      </c>
      <c r="F81" s="718">
        <v>2383580900</v>
      </c>
      <c r="G81" s="717">
        <v>8342533.149999999</v>
      </c>
      <c r="H81" s="697">
        <v>2009</v>
      </c>
      <c r="I81" s="851"/>
      <c r="J81" s="712"/>
      <c r="K81" s="712"/>
      <c r="L81" s="712"/>
      <c r="M81" s="712"/>
      <c r="N81" s="712"/>
      <c r="O81" s="712"/>
      <c r="R81" s="726"/>
      <c r="X81" s="720"/>
      <c r="AA81" s="721"/>
      <c r="AB81" s="721"/>
      <c r="AC81" s="721"/>
      <c r="AD81" s="721"/>
      <c r="AE81" s="721"/>
      <c r="AF81" s="721"/>
      <c r="AG81" s="721"/>
    </row>
    <row r="82" spans="1:33" ht="12" customHeight="1">
      <c r="A82" s="696" t="s">
        <v>109</v>
      </c>
      <c r="B82" s="717">
        <v>1962649500</v>
      </c>
      <c r="C82" s="717">
        <v>1784616900</v>
      </c>
      <c r="D82" s="717">
        <v>4872401900</v>
      </c>
      <c r="E82" s="718">
        <v>6835051400</v>
      </c>
      <c r="F82" s="718">
        <v>6657018800</v>
      </c>
      <c r="G82" s="717">
        <v>47264833.48</v>
      </c>
      <c r="H82" s="697">
        <v>2009</v>
      </c>
      <c r="I82" s="851"/>
      <c r="J82" s="712"/>
      <c r="K82" s="712"/>
      <c r="L82" s="712"/>
      <c r="M82" s="712"/>
      <c r="N82" s="712"/>
      <c r="O82" s="712"/>
      <c r="R82" s="719"/>
      <c r="S82" s="719"/>
      <c r="T82" s="719"/>
      <c r="U82" s="719"/>
      <c r="V82" s="719"/>
      <c r="W82" s="719"/>
      <c r="X82" s="720"/>
      <c r="AA82" s="721"/>
      <c r="AB82" s="721"/>
      <c r="AC82" s="721"/>
      <c r="AD82" s="721"/>
      <c r="AE82" s="721"/>
      <c r="AF82" s="721"/>
      <c r="AG82" s="721"/>
    </row>
    <row r="83" spans="1:33" ht="13.5">
      <c r="A83" s="695" t="s">
        <v>288</v>
      </c>
      <c r="I83" s="722"/>
      <c r="R83" s="719"/>
      <c r="S83" s="719"/>
      <c r="T83" s="719"/>
      <c r="U83" s="719"/>
      <c r="V83" s="719"/>
      <c r="W83" s="719"/>
      <c r="X83" s="720"/>
      <c r="AA83" s="721"/>
      <c r="AB83" s="721"/>
      <c r="AC83" s="721"/>
      <c r="AD83" s="721"/>
      <c r="AE83" s="721"/>
      <c r="AF83" s="721"/>
      <c r="AG83" s="721"/>
    </row>
    <row r="84" spans="1:33" ht="12.75">
      <c r="A84" s="978" t="s">
        <v>461</v>
      </c>
      <c r="B84" s="978"/>
      <c r="C84" s="978"/>
      <c r="D84" s="978"/>
      <c r="E84" s="978"/>
      <c r="F84" s="978"/>
      <c r="G84" s="978"/>
      <c r="H84" s="978"/>
      <c r="I84" s="730"/>
      <c r="R84" s="719"/>
      <c r="S84" s="719"/>
      <c r="T84" s="719"/>
      <c r="U84" s="719"/>
      <c r="V84" s="719"/>
      <c r="W84" s="719"/>
      <c r="X84" s="720"/>
      <c r="AA84" s="721"/>
      <c r="AB84" s="721"/>
      <c r="AC84" s="721"/>
      <c r="AD84" s="721"/>
      <c r="AE84" s="721"/>
      <c r="AF84" s="721"/>
      <c r="AG84" s="721"/>
    </row>
    <row r="85" spans="1:33" ht="11.25" customHeight="1" thickBot="1">
      <c r="A85" s="702"/>
      <c r="B85" s="702"/>
      <c r="C85" s="702"/>
      <c r="D85" s="702"/>
      <c r="E85" s="702"/>
      <c r="F85" s="702"/>
      <c r="G85" s="702"/>
      <c r="H85" s="702"/>
      <c r="I85" s="731"/>
      <c r="R85" s="719"/>
      <c r="S85" s="719"/>
      <c r="T85" s="719"/>
      <c r="U85" s="719"/>
      <c r="V85" s="719"/>
      <c r="W85" s="719"/>
      <c r="X85" s="720"/>
      <c r="AA85" s="721"/>
      <c r="AB85" s="721"/>
      <c r="AC85" s="721"/>
      <c r="AD85" s="721"/>
      <c r="AE85" s="721"/>
      <c r="AF85" s="721"/>
      <c r="AG85" s="721"/>
    </row>
    <row r="86" spans="9:33" ht="11.25" customHeight="1">
      <c r="I86" s="722"/>
      <c r="R86" s="719"/>
      <c r="S86" s="719"/>
      <c r="T86" s="719"/>
      <c r="U86" s="719"/>
      <c r="V86" s="719"/>
      <c r="W86" s="719"/>
      <c r="X86" s="720"/>
      <c r="AA86" s="721"/>
      <c r="AB86" s="721"/>
      <c r="AC86" s="721"/>
      <c r="AD86" s="721"/>
      <c r="AE86" s="721"/>
      <c r="AF86" s="721"/>
      <c r="AG86" s="721"/>
    </row>
    <row r="87" spans="1:33" ht="11.25" customHeight="1">
      <c r="A87" s="703" t="s">
        <v>692</v>
      </c>
      <c r="B87" s="703" t="s">
        <v>462</v>
      </c>
      <c r="C87" s="703" t="s">
        <v>463</v>
      </c>
      <c r="D87" s="703" t="s">
        <v>464</v>
      </c>
      <c r="E87" s="703" t="s">
        <v>465</v>
      </c>
      <c r="F87" s="703" t="s">
        <v>466</v>
      </c>
      <c r="G87" s="703" t="s">
        <v>467</v>
      </c>
      <c r="H87" s="704" t="s">
        <v>468</v>
      </c>
      <c r="I87" s="732"/>
      <c r="R87" s="719"/>
      <c r="S87" s="719"/>
      <c r="T87" s="719"/>
      <c r="U87" s="719"/>
      <c r="V87" s="719"/>
      <c r="W87" s="719"/>
      <c r="X87" s="720"/>
      <c r="AA87" s="721"/>
      <c r="AB87" s="721"/>
      <c r="AC87" s="721"/>
      <c r="AD87" s="721"/>
      <c r="AE87" s="721"/>
      <c r="AF87" s="721"/>
      <c r="AG87" s="721"/>
    </row>
    <row r="88" spans="2:33" ht="8.25" customHeight="1">
      <c r="B88" s="727"/>
      <c r="C88" s="727"/>
      <c r="D88" s="727"/>
      <c r="E88" s="717"/>
      <c r="F88" s="717"/>
      <c r="G88" s="727"/>
      <c r="H88" s="728"/>
      <c r="I88" s="722"/>
      <c r="R88" s="719"/>
      <c r="S88" s="719"/>
      <c r="T88" s="719"/>
      <c r="U88" s="719"/>
      <c r="V88" s="719"/>
      <c r="W88" s="719"/>
      <c r="X88" s="720"/>
      <c r="AA88" s="721"/>
      <c r="AB88" s="721"/>
      <c r="AC88" s="721"/>
      <c r="AD88" s="721"/>
      <c r="AE88" s="721"/>
      <c r="AF88" s="721"/>
      <c r="AG88" s="721"/>
    </row>
    <row r="89" spans="1:33" ht="12" customHeight="1">
      <c r="A89" s="696" t="s">
        <v>111</v>
      </c>
      <c r="B89" s="733">
        <v>1751196600</v>
      </c>
      <c r="C89" s="733">
        <v>1095305220</v>
      </c>
      <c r="D89" s="733">
        <v>1802503420</v>
      </c>
      <c r="E89" s="734">
        <v>3553700020</v>
      </c>
      <c r="F89" s="734">
        <v>2897808640</v>
      </c>
      <c r="G89" s="733">
        <v>15937947.52</v>
      </c>
      <c r="H89" s="697">
        <v>2009</v>
      </c>
      <c r="I89" s="851"/>
      <c r="J89" s="712"/>
      <c r="K89" s="712"/>
      <c r="L89" s="712"/>
      <c r="M89" s="712"/>
      <c r="N89" s="712"/>
      <c r="O89" s="712"/>
      <c r="R89" s="719"/>
      <c r="S89" s="719"/>
      <c r="T89" s="719"/>
      <c r="U89" s="719"/>
      <c r="V89" s="719"/>
      <c r="W89" s="719"/>
      <c r="X89" s="720"/>
      <c r="AA89" s="721"/>
      <c r="AB89" s="721"/>
      <c r="AC89" s="721"/>
      <c r="AD89" s="721"/>
      <c r="AE89" s="721"/>
      <c r="AF89" s="721"/>
      <c r="AG89" s="721"/>
    </row>
    <row r="90" spans="1:33" ht="12" customHeight="1">
      <c r="A90" s="696" t="s">
        <v>113</v>
      </c>
      <c r="B90" s="717">
        <v>1171325830</v>
      </c>
      <c r="C90" s="717">
        <v>1104903930</v>
      </c>
      <c r="D90" s="717">
        <v>1389108326</v>
      </c>
      <c r="E90" s="718">
        <v>2560434156</v>
      </c>
      <c r="F90" s="718">
        <v>2494012256</v>
      </c>
      <c r="G90" s="717">
        <v>18206289.468799997</v>
      </c>
      <c r="H90" s="697">
        <v>2009</v>
      </c>
      <c r="I90" s="851"/>
      <c r="J90" s="712"/>
      <c r="K90" s="712"/>
      <c r="L90" s="712"/>
      <c r="M90" s="712"/>
      <c r="N90" s="712"/>
      <c r="O90" s="712"/>
      <c r="R90" s="719"/>
      <c r="S90" s="719"/>
      <c r="T90" s="719"/>
      <c r="U90" s="719"/>
      <c r="V90" s="719"/>
      <c r="W90" s="719"/>
      <c r="X90" s="720"/>
      <c r="AA90" s="721"/>
      <c r="AB90" s="721"/>
      <c r="AC90" s="721"/>
      <c r="AD90" s="721"/>
      <c r="AE90" s="721"/>
      <c r="AF90" s="721"/>
      <c r="AG90" s="721"/>
    </row>
    <row r="91" spans="1:33" ht="12" customHeight="1">
      <c r="A91" s="696" t="s">
        <v>115</v>
      </c>
      <c r="B91" s="717">
        <v>1771347500</v>
      </c>
      <c r="C91" s="717">
        <v>1488300500</v>
      </c>
      <c r="D91" s="717">
        <v>1072630600</v>
      </c>
      <c r="E91" s="718">
        <v>2843978100</v>
      </c>
      <c r="F91" s="718">
        <v>2560931100</v>
      </c>
      <c r="G91" s="717">
        <v>12548562.39</v>
      </c>
      <c r="H91" s="697">
        <v>2009</v>
      </c>
      <c r="I91" s="851"/>
      <c r="J91" s="712"/>
      <c r="K91" s="712"/>
      <c r="L91" s="712"/>
      <c r="M91" s="712"/>
      <c r="N91" s="712"/>
      <c r="O91" s="712"/>
      <c r="R91" s="719"/>
      <c r="S91" s="719"/>
      <c r="T91" s="719"/>
      <c r="U91" s="719"/>
      <c r="V91" s="719"/>
      <c r="W91" s="719"/>
      <c r="X91" s="720"/>
      <c r="AA91" s="721"/>
      <c r="AB91" s="721"/>
      <c r="AC91" s="721"/>
      <c r="AD91" s="721"/>
      <c r="AE91" s="721"/>
      <c r="AF91" s="721"/>
      <c r="AG91" s="721"/>
    </row>
    <row r="92" spans="1:33" ht="12" customHeight="1">
      <c r="A92" s="696" t="s">
        <v>117</v>
      </c>
      <c r="B92" s="717">
        <v>1606133400</v>
      </c>
      <c r="C92" s="717">
        <v>1448295585</v>
      </c>
      <c r="D92" s="717">
        <v>1563250600</v>
      </c>
      <c r="E92" s="718">
        <v>3169384000</v>
      </c>
      <c r="F92" s="718">
        <v>3011546185</v>
      </c>
      <c r="G92" s="717">
        <v>12046184.740000002</v>
      </c>
      <c r="H92" s="697">
        <v>2009</v>
      </c>
      <c r="I92" s="851"/>
      <c r="J92" s="712"/>
      <c r="K92" s="712"/>
      <c r="L92" s="712"/>
      <c r="M92" s="712"/>
      <c r="N92" s="712"/>
      <c r="O92" s="712"/>
      <c r="R92" s="719"/>
      <c r="S92" s="719"/>
      <c r="T92" s="719"/>
      <c r="U92" s="719"/>
      <c r="V92" s="719"/>
      <c r="W92" s="719"/>
      <c r="X92" s="720"/>
      <c r="AA92" s="721"/>
      <c r="AB92" s="721"/>
      <c r="AC92" s="721"/>
      <c r="AD92" s="721"/>
      <c r="AE92" s="721"/>
      <c r="AF92" s="721"/>
      <c r="AG92" s="721"/>
    </row>
    <row r="93" spans="1:33" ht="12" customHeight="1">
      <c r="A93" s="696" t="s">
        <v>119</v>
      </c>
      <c r="B93" s="717">
        <v>302664342</v>
      </c>
      <c r="C93" s="717">
        <v>278932015</v>
      </c>
      <c r="D93" s="717">
        <v>521493557</v>
      </c>
      <c r="E93" s="718">
        <v>824157899</v>
      </c>
      <c r="F93" s="718">
        <v>800425572</v>
      </c>
      <c r="G93" s="717">
        <v>3922085.3027999997</v>
      </c>
      <c r="H93" s="697">
        <v>2009</v>
      </c>
      <c r="I93" s="851"/>
      <c r="J93" s="712"/>
      <c r="K93" s="712"/>
      <c r="L93" s="712"/>
      <c r="M93" s="712"/>
      <c r="N93" s="712"/>
      <c r="O93" s="712"/>
      <c r="R93" s="719"/>
      <c r="S93" s="719"/>
      <c r="T93" s="719"/>
      <c r="U93" s="719"/>
      <c r="V93" s="719"/>
      <c r="W93" s="719"/>
      <c r="X93" s="720"/>
      <c r="AA93" s="721"/>
      <c r="AB93" s="721"/>
      <c r="AC93" s="721"/>
      <c r="AD93" s="721"/>
      <c r="AE93" s="721"/>
      <c r="AF93" s="721"/>
      <c r="AG93" s="721"/>
    </row>
    <row r="94" spans="2:33" ht="9" customHeight="1">
      <c r="B94" s="717"/>
      <c r="C94" s="717"/>
      <c r="D94" s="717"/>
      <c r="E94" s="718"/>
      <c r="F94" s="718"/>
      <c r="G94" s="717"/>
      <c r="I94" s="722"/>
      <c r="J94" s="708"/>
      <c r="K94" s="708"/>
      <c r="L94" s="708"/>
      <c r="M94" s="708"/>
      <c r="N94" s="708"/>
      <c r="O94" s="708"/>
      <c r="R94" s="719"/>
      <c r="S94" s="719"/>
      <c r="T94" s="719"/>
      <c r="U94" s="719"/>
      <c r="V94" s="719"/>
      <c r="W94" s="719"/>
      <c r="X94" s="720"/>
      <c r="AA94" s="721"/>
      <c r="AB94" s="721"/>
      <c r="AC94" s="721"/>
      <c r="AD94" s="721"/>
      <c r="AE94" s="721"/>
      <c r="AF94" s="721"/>
      <c r="AG94" s="721"/>
    </row>
    <row r="95" spans="1:33" ht="12" customHeight="1">
      <c r="A95" s="696" t="s">
        <v>121</v>
      </c>
      <c r="B95" s="717">
        <v>2895732500</v>
      </c>
      <c r="C95" s="717">
        <v>2290434600</v>
      </c>
      <c r="D95" s="717">
        <v>2706109900</v>
      </c>
      <c r="E95" s="718">
        <v>5601842400</v>
      </c>
      <c r="F95" s="718">
        <v>4996544500</v>
      </c>
      <c r="G95" s="717">
        <v>23483759.15</v>
      </c>
      <c r="H95" s="697">
        <v>2009</v>
      </c>
      <c r="I95" s="851"/>
      <c r="J95" s="712"/>
      <c r="K95" s="712"/>
      <c r="L95" s="712"/>
      <c r="M95" s="712"/>
      <c r="N95" s="712"/>
      <c r="O95" s="712"/>
      <c r="R95" s="719"/>
      <c r="S95" s="719"/>
      <c r="T95" s="719"/>
      <c r="U95" s="719"/>
      <c r="V95" s="719"/>
      <c r="W95" s="719"/>
      <c r="X95" s="720"/>
      <c r="AA95" s="721"/>
      <c r="AB95" s="721"/>
      <c r="AC95" s="721"/>
      <c r="AD95" s="721"/>
      <c r="AE95" s="721"/>
      <c r="AF95" s="721"/>
      <c r="AG95" s="721"/>
    </row>
    <row r="96" spans="1:33" ht="12" customHeight="1">
      <c r="A96" s="696" t="s">
        <v>123</v>
      </c>
      <c r="B96" s="717">
        <v>1194206000</v>
      </c>
      <c r="C96" s="717">
        <v>729696300</v>
      </c>
      <c r="D96" s="717">
        <v>1543703900</v>
      </c>
      <c r="E96" s="718">
        <v>2737909900</v>
      </c>
      <c r="F96" s="718">
        <v>2273400200</v>
      </c>
      <c r="G96" s="717">
        <v>10912320.959999999</v>
      </c>
      <c r="H96" s="697">
        <v>2009</v>
      </c>
      <c r="I96" s="851"/>
      <c r="J96" s="712"/>
      <c r="K96" s="712"/>
      <c r="L96" s="712"/>
      <c r="M96" s="712"/>
      <c r="N96" s="712"/>
      <c r="O96" s="712"/>
      <c r="R96" s="719"/>
      <c r="S96" s="719"/>
      <c r="T96" s="719"/>
      <c r="U96" s="719"/>
      <c r="V96" s="719"/>
      <c r="W96" s="719"/>
      <c r="X96" s="720"/>
      <c r="AA96" s="721"/>
      <c r="AB96" s="721"/>
      <c r="AC96" s="721"/>
      <c r="AD96" s="721"/>
      <c r="AE96" s="721"/>
      <c r="AF96" s="721"/>
      <c r="AG96" s="721"/>
    </row>
    <row r="97" spans="1:102" s="708" customFormat="1" ht="12" customHeight="1">
      <c r="A97" s="708" t="s">
        <v>124</v>
      </c>
      <c r="B97" s="723">
        <v>883485000</v>
      </c>
      <c r="C97" s="723">
        <v>883485000</v>
      </c>
      <c r="D97" s="723">
        <v>814825500</v>
      </c>
      <c r="E97" s="724">
        <v>1698310500</v>
      </c>
      <c r="F97" s="724">
        <v>1698310500</v>
      </c>
      <c r="G97" s="723">
        <v>8151890.399999999</v>
      </c>
      <c r="H97" s="711">
        <v>2009</v>
      </c>
      <c r="I97" s="851"/>
      <c r="J97" s="712"/>
      <c r="K97" s="712"/>
      <c r="L97" s="712"/>
      <c r="M97" s="712"/>
      <c r="N97" s="712"/>
      <c r="O97" s="712"/>
      <c r="P97" s="713"/>
      <c r="Q97" s="713"/>
      <c r="R97" s="713"/>
      <c r="S97" s="713"/>
      <c r="T97" s="713"/>
      <c r="U97" s="713"/>
      <c r="V97" s="713"/>
      <c r="W97" s="713"/>
      <c r="X97" s="715"/>
      <c r="Y97" s="713"/>
      <c r="Z97" s="713"/>
      <c r="AA97" s="716"/>
      <c r="AB97" s="716"/>
      <c r="AC97" s="716"/>
      <c r="AD97" s="716"/>
      <c r="AE97" s="716"/>
      <c r="AF97" s="716"/>
      <c r="AG97" s="716"/>
      <c r="AH97" s="713"/>
      <c r="AI97" s="713"/>
      <c r="AJ97" s="713"/>
      <c r="AK97" s="713"/>
      <c r="AL97" s="713"/>
      <c r="AM97" s="713"/>
      <c r="AN97" s="713"/>
      <c r="AO97" s="713"/>
      <c r="AP97" s="713"/>
      <c r="AQ97" s="713"/>
      <c r="AR97" s="713"/>
      <c r="AS97" s="713"/>
      <c r="AT97" s="713"/>
      <c r="AU97" s="713"/>
      <c r="AV97" s="713"/>
      <c r="AW97" s="713"/>
      <c r="AX97" s="713"/>
      <c r="AY97" s="713"/>
      <c r="AZ97" s="713"/>
      <c r="BA97" s="713"/>
      <c r="BB97" s="713"/>
      <c r="BC97" s="713"/>
      <c r="BD97" s="713"/>
      <c r="BE97" s="713"/>
      <c r="BF97" s="713"/>
      <c r="BG97" s="713"/>
      <c r="BH97" s="713"/>
      <c r="BI97" s="713"/>
      <c r="BJ97" s="713"/>
      <c r="BK97" s="713"/>
      <c r="BL97" s="713"/>
      <c r="BM97" s="713"/>
      <c r="BN97" s="713"/>
      <c r="BO97" s="713"/>
      <c r="BP97" s="713"/>
      <c r="BQ97" s="713"/>
      <c r="BR97" s="713"/>
      <c r="BS97" s="713"/>
      <c r="BT97" s="713"/>
      <c r="BU97" s="713"/>
      <c r="BV97" s="713"/>
      <c r="BW97" s="713"/>
      <c r="BX97" s="713"/>
      <c r="BY97" s="713"/>
      <c r="BZ97" s="713"/>
      <c r="CA97" s="713"/>
      <c r="CB97" s="713"/>
      <c r="CC97" s="713"/>
      <c r="CD97" s="713"/>
      <c r="CE97" s="713"/>
      <c r="CF97" s="713"/>
      <c r="CG97" s="713"/>
      <c r="CH97" s="713"/>
      <c r="CI97" s="713"/>
      <c r="CJ97" s="713"/>
      <c r="CK97" s="713"/>
      <c r="CL97" s="713"/>
      <c r="CM97" s="713"/>
      <c r="CN97" s="713"/>
      <c r="CO97" s="713"/>
      <c r="CP97" s="713"/>
      <c r="CQ97" s="713"/>
      <c r="CR97" s="713"/>
      <c r="CS97" s="713"/>
      <c r="CT97" s="713"/>
      <c r="CU97" s="713"/>
      <c r="CV97" s="713"/>
      <c r="CW97" s="713"/>
      <c r="CX97" s="713"/>
    </row>
    <row r="98" spans="1:33" ht="12" customHeight="1">
      <c r="A98" s="696" t="s">
        <v>126</v>
      </c>
      <c r="B98" s="717">
        <v>1566654680</v>
      </c>
      <c r="C98" s="717">
        <v>1127986680</v>
      </c>
      <c r="D98" s="717">
        <v>2317178300</v>
      </c>
      <c r="E98" s="718">
        <v>3883832980</v>
      </c>
      <c r="F98" s="718">
        <v>3445164980</v>
      </c>
      <c r="G98" s="717">
        <v>19292923.888</v>
      </c>
      <c r="H98" s="697">
        <v>2009</v>
      </c>
      <c r="I98" s="851"/>
      <c r="J98" s="712"/>
      <c r="K98" s="712"/>
      <c r="L98" s="712"/>
      <c r="M98" s="712"/>
      <c r="N98" s="712"/>
      <c r="O98" s="712"/>
      <c r="R98" s="719"/>
      <c r="S98" s="719"/>
      <c r="T98" s="719"/>
      <c r="U98" s="719"/>
      <c r="V98" s="719"/>
      <c r="W98" s="719"/>
      <c r="X98" s="720"/>
      <c r="AA98" s="721"/>
      <c r="AB98" s="721"/>
      <c r="AC98" s="721"/>
      <c r="AD98" s="721"/>
      <c r="AE98" s="721"/>
      <c r="AF98" s="721"/>
      <c r="AG98" s="721"/>
    </row>
    <row r="99" spans="1:33" ht="12" customHeight="1">
      <c r="A99" s="696" t="s">
        <v>128</v>
      </c>
      <c r="B99" s="717">
        <v>1908259700</v>
      </c>
      <c r="C99" s="717">
        <v>1533701000</v>
      </c>
      <c r="D99" s="717">
        <v>2255841400</v>
      </c>
      <c r="E99" s="718">
        <v>4164101100</v>
      </c>
      <c r="F99" s="718">
        <v>3789542400</v>
      </c>
      <c r="G99" s="717">
        <v>26905751.04</v>
      </c>
      <c r="H99" s="697">
        <v>2009</v>
      </c>
      <c r="I99" s="851"/>
      <c r="J99" s="712"/>
      <c r="K99" s="712"/>
      <c r="L99" s="712"/>
      <c r="M99" s="712"/>
      <c r="N99" s="712"/>
      <c r="O99" s="712"/>
      <c r="R99" s="719"/>
      <c r="S99" s="719"/>
      <c r="T99" s="719"/>
      <c r="U99" s="719"/>
      <c r="V99" s="719"/>
      <c r="W99" s="719"/>
      <c r="X99" s="720"/>
      <c r="AA99" s="721"/>
      <c r="AB99" s="721"/>
      <c r="AC99" s="721"/>
      <c r="AD99" s="721"/>
      <c r="AE99" s="721"/>
      <c r="AF99" s="721"/>
      <c r="AG99" s="721"/>
    </row>
    <row r="100" spans="2:33" ht="12" customHeight="1">
      <c r="B100" s="727"/>
      <c r="C100" s="727"/>
      <c r="D100" s="727"/>
      <c r="E100" s="717"/>
      <c r="F100" s="717"/>
      <c r="G100" s="727"/>
      <c r="H100" s="728"/>
      <c r="I100" s="722"/>
      <c r="J100" s="708"/>
      <c r="K100" s="708"/>
      <c r="L100" s="708"/>
      <c r="M100" s="708"/>
      <c r="N100" s="708"/>
      <c r="O100" s="708"/>
      <c r="R100" s="719"/>
      <c r="S100" s="719"/>
      <c r="T100" s="719"/>
      <c r="U100" s="719"/>
      <c r="V100" s="719"/>
      <c r="W100" s="719"/>
      <c r="X100" s="720"/>
      <c r="AA100" s="721"/>
      <c r="AB100" s="721"/>
      <c r="AC100" s="721"/>
      <c r="AD100" s="721"/>
      <c r="AE100" s="721"/>
      <c r="AF100" s="721"/>
      <c r="AG100" s="721"/>
    </row>
    <row r="101" spans="1:102" s="708" customFormat="1" ht="12" customHeight="1">
      <c r="A101" s="708" t="s">
        <v>129</v>
      </c>
      <c r="B101" s="723">
        <v>587968800</v>
      </c>
      <c r="C101" s="723">
        <v>572861300</v>
      </c>
      <c r="D101" s="723">
        <v>955503940</v>
      </c>
      <c r="E101" s="724">
        <v>1543472740</v>
      </c>
      <c r="F101" s="724">
        <v>1528365240</v>
      </c>
      <c r="G101" s="723">
        <v>6113460.960000001</v>
      </c>
      <c r="H101" s="711">
        <v>2009</v>
      </c>
      <c r="I101" s="851"/>
      <c r="J101" s="712"/>
      <c r="K101" s="712"/>
      <c r="L101" s="712"/>
      <c r="M101" s="712"/>
      <c r="N101" s="712"/>
      <c r="O101" s="712"/>
      <c r="P101" s="713"/>
      <c r="Q101" s="713"/>
      <c r="R101" s="725"/>
      <c r="S101" s="725"/>
      <c r="T101" s="725"/>
      <c r="U101" s="725"/>
      <c r="V101" s="725"/>
      <c r="W101" s="725"/>
      <c r="X101" s="715"/>
      <c r="Y101" s="713"/>
      <c r="Z101" s="713"/>
      <c r="AA101" s="716"/>
      <c r="AB101" s="716"/>
      <c r="AC101" s="716"/>
      <c r="AD101" s="716"/>
      <c r="AE101" s="716"/>
      <c r="AF101" s="716"/>
      <c r="AG101" s="716"/>
      <c r="AH101" s="713"/>
      <c r="AI101" s="713"/>
      <c r="AJ101" s="713"/>
      <c r="AK101" s="713"/>
      <c r="AL101" s="713"/>
      <c r="AM101" s="713"/>
      <c r="AN101" s="713"/>
      <c r="AO101" s="713"/>
      <c r="AP101" s="713"/>
      <c r="AQ101" s="713"/>
      <c r="AR101" s="713"/>
      <c r="AS101" s="713"/>
      <c r="AT101" s="713"/>
      <c r="AU101" s="713"/>
      <c r="AV101" s="713"/>
      <c r="AW101" s="713"/>
      <c r="AX101" s="713"/>
      <c r="AY101" s="713"/>
      <c r="AZ101" s="713"/>
      <c r="BA101" s="713"/>
      <c r="BB101" s="713"/>
      <c r="BC101" s="713"/>
      <c r="BD101" s="713"/>
      <c r="BE101" s="713"/>
      <c r="BF101" s="713"/>
      <c r="BG101" s="713"/>
      <c r="BH101" s="713"/>
      <c r="BI101" s="713"/>
      <c r="BJ101" s="713"/>
      <c r="BK101" s="713"/>
      <c r="BL101" s="713"/>
      <c r="BM101" s="713"/>
      <c r="BN101" s="713"/>
      <c r="BO101" s="713"/>
      <c r="BP101" s="713"/>
      <c r="BQ101" s="713"/>
      <c r="BR101" s="713"/>
      <c r="BS101" s="713"/>
      <c r="BT101" s="713"/>
      <c r="BU101" s="713"/>
      <c r="BV101" s="713"/>
      <c r="BW101" s="713"/>
      <c r="BX101" s="713"/>
      <c r="BY101" s="713"/>
      <c r="BZ101" s="713"/>
      <c r="CA101" s="713"/>
      <c r="CB101" s="713"/>
      <c r="CC101" s="713"/>
      <c r="CD101" s="713"/>
      <c r="CE101" s="713"/>
      <c r="CF101" s="713"/>
      <c r="CG101" s="713"/>
      <c r="CH101" s="713"/>
      <c r="CI101" s="713"/>
      <c r="CJ101" s="713"/>
      <c r="CK101" s="713"/>
      <c r="CL101" s="713"/>
      <c r="CM101" s="713"/>
      <c r="CN101" s="713"/>
      <c r="CO101" s="713"/>
      <c r="CP101" s="713"/>
      <c r="CQ101" s="713"/>
      <c r="CR101" s="713"/>
      <c r="CS101" s="713"/>
      <c r="CT101" s="713"/>
      <c r="CU101" s="713"/>
      <c r="CV101" s="713"/>
      <c r="CW101" s="713"/>
      <c r="CX101" s="713"/>
    </row>
    <row r="102" spans="1:33" ht="12" customHeight="1">
      <c r="A102" s="696" t="s">
        <v>131</v>
      </c>
      <c r="B102" s="717">
        <v>1026805100</v>
      </c>
      <c r="C102" s="717">
        <v>814926983</v>
      </c>
      <c r="D102" s="717">
        <v>1804008700</v>
      </c>
      <c r="E102" s="718">
        <v>2830813800</v>
      </c>
      <c r="F102" s="718">
        <v>2618935683</v>
      </c>
      <c r="G102" s="717">
        <v>20951485.464</v>
      </c>
      <c r="H102" s="697">
        <v>2009</v>
      </c>
      <c r="I102" s="851"/>
      <c r="J102" s="712"/>
      <c r="K102" s="712"/>
      <c r="L102" s="712"/>
      <c r="M102" s="712"/>
      <c r="N102" s="712"/>
      <c r="O102" s="712"/>
      <c r="R102" s="719"/>
      <c r="S102" s="719"/>
      <c r="T102" s="719"/>
      <c r="U102" s="719"/>
      <c r="V102" s="719"/>
      <c r="W102" s="719"/>
      <c r="X102" s="720"/>
      <c r="AA102" s="721"/>
      <c r="AB102" s="721"/>
      <c r="AC102" s="721"/>
      <c r="AD102" s="721"/>
      <c r="AE102" s="721"/>
      <c r="AF102" s="721"/>
      <c r="AG102" s="721"/>
    </row>
    <row r="103" spans="1:102" s="708" customFormat="1" ht="12.75" customHeight="1">
      <c r="A103" s="708" t="s">
        <v>133</v>
      </c>
      <c r="B103" s="723">
        <v>14617627000</v>
      </c>
      <c r="C103" s="723">
        <v>14121740600</v>
      </c>
      <c r="D103" s="723">
        <v>24319063700</v>
      </c>
      <c r="E103" s="724">
        <v>38936690700</v>
      </c>
      <c r="F103" s="724">
        <v>38440804300</v>
      </c>
      <c r="G103" s="723">
        <v>465902548.116</v>
      </c>
      <c r="H103" s="711">
        <v>2009</v>
      </c>
      <c r="I103" s="851"/>
      <c r="J103" s="712"/>
      <c r="K103" s="712"/>
      <c r="L103" s="712"/>
      <c r="M103" s="712"/>
      <c r="N103" s="712"/>
      <c r="O103" s="712"/>
      <c r="P103" s="713"/>
      <c r="Q103" s="713"/>
      <c r="R103" s="725"/>
      <c r="S103" s="725"/>
      <c r="T103" s="725"/>
      <c r="U103" s="725"/>
      <c r="V103" s="725"/>
      <c r="W103" s="725"/>
      <c r="X103" s="715"/>
      <c r="Y103" s="713"/>
      <c r="Z103" s="713"/>
      <c r="AA103" s="716"/>
      <c r="AB103" s="716"/>
      <c r="AC103" s="716"/>
      <c r="AD103" s="716"/>
      <c r="AE103" s="716"/>
      <c r="AF103" s="716"/>
      <c r="AG103" s="716"/>
      <c r="AH103" s="713"/>
      <c r="AI103" s="713"/>
      <c r="AJ103" s="713"/>
      <c r="AK103" s="713"/>
      <c r="AL103" s="713"/>
      <c r="AM103" s="713"/>
      <c r="AN103" s="713"/>
      <c r="AO103" s="713"/>
      <c r="AP103" s="713"/>
      <c r="AQ103" s="713"/>
      <c r="AR103" s="713"/>
      <c r="AS103" s="713"/>
      <c r="AT103" s="713"/>
      <c r="AU103" s="713"/>
      <c r="AV103" s="713"/>
      <c r="AW103" s="713"/>
      <c r="AX103" s="713"/>
      <c r="AY103" s="713"/>
      <c r="AZ103" s="713"/>
      <c r="BA103" s="713"/>
      <c r="BB103" s="713"/>
      <c r="BC103" s="713"/>
      <c r="BD103" s="713"/>
      <c r="BE103" s="713"/>
      <c r="BF103" s="713"/>
      <c r="BG103" s="713"/>
      <c r="BH103" s="713"/>
      <c r="BI103" s="713"/>
      <c r="BJ103" s="713"/>
      <c r="BK103" s="713"/>
      <c r="BL103" s="713"/>
      <c r="BM103" s="713"/>
      <c r="BN103" s="713"/>
      <c r="BO103" s="713"/>
      <c r="BP103" s="713"/>
      <c r="BQ103" s="713"/>
      <c r="BR103" s="713"/>
      <c r="BS103" s="713"/>
      <c r="BT103" s="713"/>
      <c r="BU103" s="713"/>
      <c r="BV103" s="713"/>
      <c r="BW103" s="713"/>
      <c r="BX103" s="713"/>
      <c r="BY103" s="713"/>
      <c r="BZ103" s="713"/>
      <c r="CA103" s="713"/>
      <c r="CB103" s="713"/>
      <c r="CC103" s="713"/>
      <c r="CD103" s="713"/>
      <c r="CE103" s="713"/>
      <c r="CF103" s="713"/>
      <c r="CG103" s="713"/>
      <c r="CH103" s="713"/>
      <c r="CI103" s="713"/>
      <c r="CJ103" s="713"/>
      <c r="CK103" s="713"/>
      <c r="CL103" s="713"/>
      <c r="CM103" s="713"/>
      <c r="CN103" s="713"/>
      <c r="CO103" s="713"/>
      <c r="CP103" s="713"/>
      <c r="CQ103" s="713"/>
      <c r="CR103" s="713"/>
      <c r="CS103" s="713"/>
      <c r="CT103" s="713"/>
      <c r="CU103" s="713"/>
      <c r="CV103" s="713"/>
      <c r="CW103" s="713"/>
      <c r="CX103" s="713"/>
    </row>
    <row r="104" spans="1:102" s="708" customFormat="1" ht="12" customHeight="1">
      <c r="A104" s="708" t="s">
        <v>135</v>
      </c>
      <c r="B104" s="723">
        <v>994494300</v>
      </c>
      <c r="C104" s="723">
        <v>811782650</v>
      </c>
      <c r="D104" s="723">
        <v>1806418200</v>
      </c>
      <c r="E104" s="724">
        <v>2800912500</v>
      </c>
      <c r="F104" s="724">
        <v>2618200850</v>
      </c>
      <c r="G104" s="723">
        <v>13091004.25</v>
      </c>
      <c r="H104" s="711">
        <v>2009</v>
      </c>
      <c r="I104" s="851"/>
      <c r="J104" s="712"/>
      <c r="K104" s="712"/>
      <c r="L104" s="712"/>
      <c r="M104" s="712"/>
      <c r="N104" s="712"/>
      <c r="O104" s="712"/>
      <c r="P104" s="713"/>
      <c r="Q104" s="713"/>
      <c r="R104" s="725"/>
      <c r="S104" s="725"/>
      <c r="T104" s="725"/>
      <c r="U104" s="725"/>
      <c r="V104" s="725"/>
      <c r="W104" s="725"/>
      <c r="X104" s="715"/>
      <c r="Y104" s="713"/>
      <c r="Z104" s="713"/>
      <c r="AA104" s="716"/>
      <c r="AB104" s="716"/>
      <c r="AC104" s="716"/>
      <c r="AD104" s="716"/>
      <c r="AE104" s="716"/>
      <c r="AF104" s="716"/>
      <c r="AG104" s="716"/>
      <c r="AH104" s="713"/>
      <c r="AI104" s="713"/>
      <c r="AJ104" s="713"/>
      <c r="AK104" s="713"/>
      <c r="AL104" s="713"/>
      <c r="AM104" s="713"/>
      <c r="AN104" s="713"/>
      <c r="AO104" s="713"/>
      <c r="AP104" s="713"/>
      <c r="AQ104" s="713"/>
      <c r="AR104" s="713"/>
      <c r="AS104" s="713"/>
      <c r="AT104" s="713"/>
      <c r="AU104" s="713"/>
      <c r="AV104" s="713"/>
      <c r="AW104" s="713"/>
      <c r="AX104" s="713"/>
      <c r="AY104" s="713"/>
      <c r="AZ104" s="713"/>
      <c r="BA104" s="713"/>
      <c r="BB104" s="713"/>
      <c r="BC104" s="713"/>
      <c r="BD104" s="713"/>
      <c r="BE104" s="713"/>
      <c r="BF104" s="713"/>
      <c r="BG104" s="713"/>
      <c r="BH104" s="713"/>
      <c r="BI104" s="713"/>
      <c r="BJ104" s="713"/>
      <c r="BK104" s="713"/>
      <c r="BL104" s="713"/>
      <c r="BM104" s="713"/>
      <c r="BN104" s="713"/>
      <c r="BO104" s="713"/>
      <c r="BP104" s="713"/>
      <c r="BQ104" s="713"/>
      <c r="BR104" s="713"/>
      <c r="BS104" s="713"/>
      <c r="BT104" s="713"/>
      <c r="BU104" s="713"/>
      <c r="BV104" s="713"/>
      <c r="BW104" s="713"/>
      <c r="BX104" s="713"/>
      <c r="BY104" s="713"/>
      <c r="BZ104" s="713"/>
      <c r="CA104" s="713"/>
      <c r="CB104" s="713"/>
      <c r="CC104" s="713"/>
      <c r="CD104" s="713"/>
      <c r="CE104" s="713"/>
      <c r="CF104" s="713"/>
      <c r="CG104" s="713"/>
      <c r="CH104" s="713"/>
      <c r="CI104" s="713"/>
      <c r="CJ104" s="713"/>
      <c r="CK104" s="713"/>
      <c r="CL104" s="713"/>
      <c r="CM104" s="713"/>
      <c r="CN104" s="713"/>
      <c r="CO104" s="713"/>
      <c r="CP104" s="713"/>
      <c r="CQ104" s="713"/>
      <c r="CR104" s="713"/>
      <c r="CS104" s="713"/>
      <c r="CT104" s="713"/>
      <c r="CU104" s="713"/>
      <c r="CV104" s="713"/>
      <c r="CW104" s="713"/>
      <c r="CX104" s="713"/>
    </row>
    <row r="105" spans="1:33" ht="12" customHeight="1">
      <c r="A105" s="696" t="s">
        <v>137</v>
      </c>
      <c r="B105" s="717">
        <v>1269199900</v>
      </c>
      <c r="C105" s="717">
        <v>704772500</v>
      </c>
      <c r="D105" s="717">
        <v>898390400</v>
      </c>
      <c r="E105" s="718">
        <v>2167590300</v>
      </c>
      <c r="F105" s="718">
        <v>1603162900</v>
      </c>
      <c r="G105" s="717">
        <v>9298344.819999998</v>
      </c>
      <c r="H105" s="697">
        <v>2009</v>
      </c>
      <c r="I105" s="851"/>
      <c r="J105" s="712"/>
      <c r="K105" s="712"/>
      <c r="L105" s="712"/>
      <c r="M105" s="712"/>
      <c r="N105" s="712"/>
      <c r="O105" s="712"/>
      <c r="R105" s="719"/>
      <c r="S105" s="719"/>
      <c r="T105" s="719"/>
      <c r="U105" s="719"/>
      <c r="V105" s="719"/>
      <c r="W105" s="719"/>
      <c r="X105" s="720"/>
      <c r="AA105" s="721"/>
      <c r="AB105" s="721"/>
      <c r="AC105" s="721"/>
      <c r="AD105" s="721"/>
      <c r="AE105" s="721"/>
      <c r="AF105" s="721"/>
      <c r="AG105" s="721"/>
    </row>
    <row r="106" spans="2:33" ht="9" customHeight="1">
      <c r="B106" s="717"/>
      <c r="C106" s="717"/>
      <c r="D106" s="717"/>
      <c r="E106" s="718"/>
      <c r="F106" s="718"/>
      <c r="G106" s="717"/>
      <c r="I106" s="722"/>
      <c r="J106" s="708"/>
      <c r="K106" s="708"/>
      <c r="L106" s="708"/>
      <c r="M106" s="708"/>
      <c r="N106" s="708"/>
      <c r="O106" s="708"/>
      <c r="R106" s="719"/>
      <c r="S106" s="719"/>
      <c r="T106" s="719"/>
      <c r="U106" s="719"/>
      <c r="V106" s="719"/>
      <c r="W106" s="719"/>
      <c r="X106" s="720"/>
      <c r="AA106" s="721"/>
      <c r="AB106" s="721"/>
      <c r="AC106" s="721"/>
      <c r="AD106" s="721"/>
      <c r="AE106" s="721"/>
      <c r="AF106" s="721"/>
      <c r="AG106" s="721"/>
    </row>
    <row r="107" spans="1:33" ht="12" customHeight="1">
      <c r="A107" s="696" t="s">
        <v>139</v>
      </c>
      <c r="B107" s="717">
        <v>195120600</v>
      </c>
      <c r="C107" s="717">
        <v>175456560</v>
      </c>
      <c r="D107" s="717">
        <v>355855820</v>
      </c>
      <c r="E107" s="718">
        <v>550976420</v>
      </c>
      <c r="F107" s="718">
        <v>531312380</v>
      </c>
      <c r="G107" s="717">
        <v>3719186.66</v>
      </c>
      <c r="H107" s="697">
        <v>2009</v>
      </c>
      <c r="I107" s="851"/>
      <c r="J107" s="712"/>
      <c r="K107" s="712"/>
      <c r="L107" s="712"/>
      <c r="M107" s="712"/>
      <c r="N107" s="712"/>
      <c r="O107" s="712"/>
      <c r="R107" s="719"/>
      <c r="S107" s="719"/>
      <c r="T107" s="719"/>
      <c r="U107" s="719"/>
      <c r="V107" s="719"/>
      <c r="W107" s="719"/>
      <c r="X107" s="720"/>
      <c r="AA107" s="721"/>
      <c r="AB107" s="721"/>
      <c r="AC107" s="721"/>
      <c r="AD107" s="721"/>
      <c r="AE107" s="721"/>
      <c r="AF107" s="721"/>
      <c r="AG107" s="721"/>
    </row>
    <row r="108" spans="1:33" ht="12" customHeight="1">
      <c r="A108" s="696" t="s">
        <v>919</v>
      </c>
      <c r="B108" s="717">
        <v>2083452995</v>
      </c>
      <c r="C108" s="717">
        <v>1910056198</v>
      </c>
      <c r="D108" s="717">
        <v>6019100700</v>
      </c>
      <c r="E108" s="718">
        <v>8102553695</v>
      </c>
      <c r="F108" s="718">
        <v>7929156898</v>
      </c>
      <c r="G108" s="717">
        <v>86427810.18820001</v>
      </c>
      <c r="H108" s="697">
        <v>2009</v>
      </c>
      <c r="I108" s="851"/>
      <c r="J108" s="712"/>
      <c r="K108" s="712"/>
      <c r="L108" s="712"/>
      <c r="M108" s="712"/>
      <c r="N108" s="712"/>
      <c r="O108" s="712"/>
      <c r="Q108" s="982"/>
      <c r="R108" s="982"/>
      <c r="S108" s="982"/>
      <c r="T108" s="982"/>
      <c r="U108" s="982"/>
      <c r="V108" s="982"/>
      <c r="W108" s="982"/>
      <c r="X108" s="982"/>
      <c r="AA108" s="721"/>
      <c r="AB108" s="721"/>
      <c r="AC108" s="721"/>
      <c r="AD108" s="721"/>
      <c r="AE108" s="721"/>
      <c r="AF108" s="721"/>
      <c r="AG108" s="721"/>
    </row>
    <row r="109" spans="1:102" s="708" customFormat="1" ht="12" customHeight="1">
      <c r="A109" s="708" t="s">
        <v>141</v>
      </c>
      <c r="B109" s="723">
        <v>1378737485</v>
      </c>
      <c r="C109" s="723">
        <v>932291185</v>
      </c>
      <c r="D109" s="723">
        <v>1507231521</v>
      </c>
      <c r="E109" s="724">
        <v>2885969006</v>
      </c>
      <c r="F109" s="724">
        <v>2439522706</v>
      </c>
      <c r="G109" s="723">
        <v>14393183.9654</v>
      </c>
      <c r="H109" s="711">
        <v>2009</v>
      </c>
      <c r="I109" s="851"/>
      <c r="J109" s="712"/>
      <c r="K109" s="712"/>
      <c r="L109" s="712"/>
      <c r="M109" s="712"/>
      <c r="N109" s="712"/>
      <c r="O109" s="712"/>
      <c r="P109" s="713"/>
      <c r="Q109" s="736"/>
      <c r="R109" s="713"/>
      <c r="S109" s="713"/>
      <c r="T109" s="713"/>
      <c r="U109" s="713"/>
      <c r="V109" s="713"/>
      <c r="W109" s="713"/>
      <c r="X109" s="713"/>
      <c r="Y109" s="713"/>
      <c r="Z109" s="713"/>
      <c r="AA109" s="716"/>
      <c r="AB109" s="716"/>
      <c r="AC109" s="716"/>
      <c r="AD109" s="716"/>
      <c r="AE109" s="716"/>
      <c r="AF109" s="716"/>
      <c r="AG109" s="716"/>
      <c r="AH109" s="713"/>
      <c r="AI109" s="713"/>
      <c r="AJ109" s="713"/>
      <c r="AK109" s="713"/>
      <c r="AL109" s="713"/>
      <c r="AM109" s="713"/>
      <c r="AN109" s="713"/>
      <c r="AO109" s="713"/>
      <c r="AP109" s="713"/>
      <c r="AQ109" s="713"/>
      <c r="AR109" s="713"/>
      <c r="AS109" s="713"/>
      <c r="AT109" s="713"/>
      <c r="AU109" s="713"/>
      <c r="AV109" s="713"/>
      <c r="AW109" s="713"/>
      <c r="AX109" s="713"/>
      <c r="AY109" s="713"/>
      <c r="AZ109" s="713"/>
      <c r="BA109" s="713"/>
      <c r="BB109" s="713"/>
      <c r="BC109" s="713"/>
      <c r="BD109" s="713"/>
      <c r="BE109" s="713"/>
      <c r="BF109" s="713"/>
      <c r="BG109" s="713"/>
      <c r="BH109" s="713"/>
      <c r="BI109" s="713"/>
      <c r="BJ109" s="713"/>
      <c r="BK109" s="713"/>
      <c r="BL109" s="713"/>
      <c r="BM109" s="713"/>
      <c r="BN109" s="713"/>
      <c r="BO109" s="713"/>
      <c r="BP109" s="713"/>
      <c r="BQ109" s="713"/>
      <c r="BR109" s="713"/>
      <c r="BS109" s="713"/>
      <c r="BT109" s="713"/>
      <c r="BU109" s="713"/>
      <c r="BV109" s="713"/>
      <c r="BW109" s="713"/>
      <c r="BX109" s="713"/>
      <c r="BY109" s="713"/>
      <c r="BZ109" s="713"/>
      <c r="CA109" s="713"/>
      <c r="CB109" s="713"/>
      <c r="CC109" s="713"/>
      <c r="CD109" s="713"/>
      <c r="CE109" s="713"/>
      <c r="CF109" s="713"/>
      <c r="CG109" s="713"/>
      <c r="CH109" s="713"/>
      <c r="CI109" s="713"/>
      <c r="CJ109" s="713"/>
      <c r="CK109" s="713"/>
      <c r="CL109" s="713"/>
      <c r="CM109" s="713"/>
      <c r="CN109" s="713"/>
      <c r="CO109" s="713"/>
      <c r="CP109" s="713"/>
      <c r="CQ109" s="713"/>
      <c r="CR109" s="713"/>
      <c r="CS109" s="713"/>
      <c r="CT109" s="713"/>
      <c r="CU109" s="713"/>
      <c r="CV109" s="713"/>
      <c r="CW109" s="713"/>
      <c r="CX109" s="713"/>
    </row>
    <row r="110" spans="1:102" s="708" customFormat="1" ht="12" customHeight="1">
      <c r="A110" s="708" t="s">
        <v>142</v>
      </c>
      <c r="B110" s="723">
        <v>2957426700</v>
      </c>
      <c r="C110" s="723">
        <v>2059012700</v>
      </c>
      <c r="D110" s="723">
        <v>4834888000</v>
      </c>
      <c r="E110" s="724">
        <v>7792314700</v>
      </c>
      <c r="F110" s="724">
        <v>6893900700</v>
      </c>
      <c r="G110" s="723">
        <v>41363404.199999996</v>
      </c>
      <c r="H110" s="711">
        <v>2009</v>
      </c>
      <c r="I110" s="851"/>
      <c r="J110" s="712"/>
      <c r="K110" s="712"/>
      <c r="L110" s="712"/>
      <c r="M110" s="712"/>
      <c r="N110" s="712"/>
      <c r="O110" s="712"/>
      <c r="P110" s="713"/>
      <c r="Q110" s="983"/>
      <c r="R110" s="983"/>
      <c r="S110" s="983"/>
      <c r="T110" s="983"/>
      <c r="U110" s="983"/>
      <c r="V110" s="983"/>
      <c r="W110" s="983"/>
      <c r="X110" s="983"/>
      <c r="Y110" s="713"/>
      <c r="Z110" s="713"/>
      <c r="AA110" s="716"/>
      <c r="AB110" s="716"/>
      <c r="AC110" s="716"/>
      <c r="AD110" s="716"/>
      <c r="AE110" s="716"/>
      <c r="AF110" s="716"/>
      <c r="AG110" s="716"/>
      <c r="AH110" s="713"/>
      <c r="AI110" s="713"/>
      <c r="AJ110" s="713"/>
      <c r="AK110" s="713"/>
      <c r="AL110" s="713"/>
      <c r="AM110" s="713"/>
      <c r="AN110" s="713"/>
      <c r="AO110" s="713"/>
      <c r="AP110" s="713"/>
      <c r="AQ110" s="713"/>
      <c r="AR110" s="713"/>
      <c r="AS110" s="713"/>
      <c r="AT110" s="713"/>
      <c r="AU110" s="713"/>
      <c r="AV110" s="713"/>
      <c r="AW110" s="713"/>
      <c r="AX110" s="713"/>
      <c r="AY110" s="713"/>
      <c r="AZ110" s="713"/>
      <c r="BA110" s="713"/>
      <c r="BB110" s="713"/>
      <c r="BC110" s="713"/>
      <c r="BD110" s="713"/>
      <c r="BE110" s="713"/>
      <c r="BF110" s="713"/>
      <c r="BG110" s="713"/>
      <c r="BH110" s="713"/>
      <c r="BI110" s="713"/>
      <c r="BJ110" s="713"/>
      <c r="BK110" s="713"/>
      <c r="BL110" s="713"/>
      <c r="BM110" s="713"/>
      <c r="BN110" s="713"/>
      <c r="BO110" s="713"/>
      <c r="BP110" s="713"/>
      <c r="BQ110" s="713"/>
      <c r="BR110" s="713"/>
      <c r="BS110" s="713"/>
      <c r="BT110" s="713"/>
      <c r="BU110" s="713"/>
      <c r="BV110" s="713"/>
      <c r="BW110" s="713"/>
      <c r="BX110" s="713"/>
      <c r="BY110" s="713"/>
      <c r="BZ110" s="713"/>
      <c r="CA110" s="713"/>
      <c r="CB110" s="713"/>
      <c r="CC110" s="713"/>
      <c r="CD110" s="713"/>
      <c r="CE110" s="713"/>
      <c r="CF110" s="713"/>
      <c r="CG110" s="713"/>
      <c r="CH110" s="713"/>
      <c r="CI110" s="713"/>
      <c r="CJ110" s="713"/>
      <c r="CK110" s="713"/>
      <c r="CL110" s="713"/>
      <c r="CM110" s="713"/>
      <c r="CN110" s="713"/>
      <c r="CO110" s="713"/>
      <c r="CP110" s="713"/>
      <c r="CQ110" s="713"/>
      <c r="CR110" s="713"/>
      <c r="CS110" s="713"/>
      <c r="CT110" s="713"/>
      <c r="CU110" s="713"/>
      <c r="CV110" s="713"/>
      <c r="CW110" s="713"/>
      <c r="CX110" s="713"/>
    </row>
    <row r="111" spans="1:33" ht="12" customHeight="1">
      <c r="A111" s="698" t="s">
        <v>144</v>
      </c>
      <c r="B111" s="737">
        <v>442055859</v>
      </c>
      <c r="C111" s="737">
        <v>338159309</v>
      </c>
      <c r="D111" s="737">
        <v>838174055</v>
      </c>
      <c r="E111" s="719">
        <v>1280229914</v>
      </c>
      <c r="F111" s="719">
        <v>1176333364</v>
      </c>
      <c r="G111" s="737">
        <v>7175633.5204</v>
      </c>
      <c r="H111" s="697">
        <v>2009</v>
      </c>
      <c r="I111" s="851"/>
      <c r="J111" s="712"/>
      <c r="K111" s="712"/>
      <c r="L111" s="712"/>
      <c r="M111" s="712"/>
      <c r="N111" s="712"/>
      <c r="O111" s="712"/>
      <c r="AA111" s="721"/>
      <c r="AB111" s="721"/>
      <c r="AC111" s="721"/>
      <c r="AD111" s="721"/>
      <c r="AE111" s="721"/>
      <c r="AF111" s="721"/>
      <c r="AG111" s="721"/>
    </row>
    <row r="112" spans="9:33" ht="9" customHeight="1">
      <c r="I112" s="722"/>
      <c r="J112" s="708"/>
      <c r="K112" s="712"/>
      <c r="L112" s="708"/>
      <c r="M112" s="708"/>
      <c r="N112" s="708"/>
      <c r="O112" s="708"/>
      <c r="AA112" s="721"/>
      <c r="AB112" s="721"/>
      <c r="AC112" s="721"/>
      <c r="AD112" s="721"/>
      <c r="AE112" s="721"/>
      <c r="AF112" s="721"/>
      <c r="AG112" s="721"/>
    </row>
    <row r="113" spans="1:33" ht="12" customHeight="1">
      <c r="A113" s="696" t="s">
        <v>146</v>
      </c>
      <c r="B113" s="717">
        <v>352973600</v>
      </c>
      <c r="C113" s="717">
        <v>352973600</v>
      </c>
      <c r="D113" s="717">
        <v>607306400</v>
      </c>
      <c r="E113" s="718">
        <v>960280000</v>
      </c>
      <c r="F113" s="718">
        <v>960280000</v>
      </c>
      <c r="G113" s="717">
        <v>6625931.999999999</v>
      </c>
      <c r="H113" s="697">
        <v>2009</v>
      </c>
      <c r="I113" s="851"/>
      <c r="J113" s="712"/>
      <c r="K113" s="712"/>
      <c r="L113" s="712"/>
      <c r="M113" s="712"/>
      <c r="N113" s="712"/>
      <c r="O113" s="712"/>
      <c r="R113" s="735"/>
      <c r="S113" s="735"/>
      <c r="T113" s="735"/>
      <c r="U113" s="735"/>
      <c r="V113" s="735"/>
      <c r="W113" s="735"/>
      <c r="X113" s="720"/>
      <c r="AA113" s="721"/>
      <c r="AB113" s="721"/>
      <c r="AC113" s="721"/>
      <c r="AD113" s="721"/>
      <c r="AE113" s="721"/>
      <c r="AF113" s="721"/>
      <c r="AG113" s="721"/>
    </row>
    <row r="114" spans="1:33" ht="12" customHeight="1">
      <c r="A114" s="696" t="s">
        <v>148</v>
      </c>
      <c r="B114" s="717">
        <v>1802286800</v>
      </c>
      <c r="C114" s="717">
        <v>1387145100</v>
      </c>
      <c r="D114" s="717">
        <v>2563463200</v>
      </c>
      <c r="E114" s="718">
        <v>4365750000</v>
      </c>
      <c r="F114" s="718">
        <v>3950608300</v>
      </c>
      <c r="G114" s="717">
        <v>20148102.330000002</v>
      </c>
      <c r="H114" s="697">
        <v>2009</v>
      </c>
      <c r="I114" s="851"/>
      <c r="J114" s="712"/>
      <c r="K114" s="712"/>
      <c r="L114" s="712"/>
      <c r="M114" s="712"/>
      <c r="N114" s="712"/>
      <c r="O114" s="712"/>
      <c r="R114" s="719"/>
      <c r="S114" s="719"/>
      <c r="T114" s="719"/>
      <c r="U114" s="719"/>
      <c r="V114" s="719"/>
      <c r="W114" s="719"/>
      <c r="X114" s="720"/>
      <c r="AA114" s="721"/>
      <c r="AB114" s="721"/>
      <c r="AC114" s="721"/>
      <c r="AD114" s="721"/>
      <c r="AE114" s="721"/>
      <c r="AF114" s="721"/>
      <c r="AG114" s="721"/>
    </row>
    <row r="115" spans="1:33" ht="12" customHeight="1">
      <c r="A115" s="696" t="s">
        <v>150</v>
      </c>
      <c r="B115" s="717">
        <v>369306311</v>
      </c>
      <c r="C115" s="717">
        <v>305357975</v>
      </c>
      <c r="D115" s="717">
        <v>895614550</v>
      </c>
      <c r="E115" s="718">
        <v>1264920861</v>
      </c>
      <c r="F115" s="718">
        <v>1200972525</v>
      </c>
      <c r="G115" s="717">
        <v>8286710.422499999</v>
      </c>
      <c r="H115" s="697">
        <v>2009</v>
      </c>
      <c r="I115" s="851"/>
      <c r="J115" s="712"/>
      <c r="K115" s="712"/>
      <c r="L115" s="712"/>
      <c r="M115" s="712"/>
      <c r="N115" s="712"/>
      <c r="O115" s="712"/>
      <c r="R115" s="719"/>
      <c r="S115" s="719"/>
      <c r="T115" s="719"/>
      <c r="U115" s="719"/>
      <c r="V115" s="719"/>
      <c r="W115" s="719"/>
      <c r="X115" s="720"/>
      <c r="AA115" s="721"/>
      <c r="AB115" s="721"/>
      <c r="AC115" s="721"/>
      <c r="AD115" s="721"/>
      <c r="AE115" s="721"/>
      <c r="AF115" s="721"/>
      <c r="AG115" s="721"/>
    </row>
    <row r="116" spans="1:33" ht="12" customHeight="1">
      <c r="A116" s="696" t="s">
        <v>152</v>
      </c>
      <c r="B116" s="717">
        <v>843041200</v>
      </c>
      <c r="C116" s="717">
        <v>520430200</v>
      </c>
      <c r="D116" s="717">
        <v>761842800</v>
      </c>
      <c r="E116" s="718">
        <v>1604884000</v>
      </c>
      <c r="F116" s="718">
        <v>1282273000</v>
      </c>
      <c r="G116" s="717">
        <v>9232365.6</v>
      </c>
      <c r="H116" s="697">
        <v>2009</v>
      </c>
      <c r="I116" s="851"/>
      <c r="J116" s="712"/>
      <c r="K116" s="712"/>
      <c r="L116" s="712"/>
      <c r="M116" s="712"/>
      <c r="N116" s="712"/>
      <c r="O116" s="712"/>
      <c r="R116" s="719"/>
      <c r="S116" s="719"/>
      <c r="T116" s="719"/>
      <c r="U116" s="719"/>
      <c r="V116" s="719"/>
      <c r="W116" s="719"/>
      <c r="X116" s="720"/>
      <c r="AA116" s="721"/>
      <c r="AB116" s="721"/>
      <c r="AC116" s="721"/>
      <c r="AD116" s="721"/>
      <c r="AE116" s="721"/>
      <c r="AF116" s="721"/>
      <c r="AG116" s="721"/>
    </row>
    <row r="117" spans="1:33" ht="12" customHeight="1">
      <c r="A117" s="696" t="s">
        <v>154</v>
      </c>
      <c r="B117" s="717">
        <v>6336345900</v>
      </c>
      <c r="C117" s="717">
        <v>5813094388</v>
      </c>
      <c r="D117" s="717">
        <v>9913593900</v>
      </c>
      <c r="E117" s="718">
        <v>16249939800</v>
      </c>
      <c r="F117" s="718">
        <v>15726688288</v>
      </c>
      <c r="G117" s="717">
        <v>97505459.62</v>
      </c>
      <c r="H117" s="697">
        <v>2009</v>
      </c>
      <c r="I117" s="851"/>
      <c r="J117" s="712"/>
      <c r="K117" s="712"/>
      <c r="L117" s="712"/>
      <c r="M117" s="712"/>
      <c r="N117" s="712"/>
      <c r="O117" s="712"/>
      <c r="R117" s="719"/>
      <c r="S117" s="719"/>
      <c r="T117" s="719"/>
      <c r="U117" s="719"/>
      <c r="V117" s="719"/>
      <c r="W117" s="719"/>
      <c r="X117" s="720"/>
      <c r="AA117" s="721"/>
      <c r="AB117" s="721"/>
      <c r="AC117" s="721"/>
      <c r="AD117" s="721"/>
      <c r="AE117" s="721"/>
      <c r="AF117" s="721"/>
      <c r="AG117" s="721"/>
    </row>
    <row r="118" spans="2:33" ht="9" customHeight="1">
      <c r="B118" s="717"/>
      <c r="C118" s="717"/>
      <c r="D118" s="717"/>
      <c r="E118" s="718"/>
      <c r="F118" s="718"/>
      <c r="G118" s="717"/>
      <c r="I118" s="722"/>
      <c r="J118" s="708"/>
      <c r="K118" s="712"/>
      <c r="L118" s="708"/>
      <c r="M118" s="708"/>
      <c r="N118" s="708"/>
      <c r="O118" s="708"/>
      <c r="R118" s="719"/>
      <c r="S118" s="719"/>
      <c r="T118" s="719"/>
      <c r="U118" s="719"/>
      <c r="V118" s="719"/>
      <c r="W118" s="719"/>
      <c r="X118" s="720"/>
      <c r="AA118" s="721"/>
      <c r="AB118" s="721"/>
      <c r="AC118" s="721"/>
      <c r="AD118" s="721"/>
      <c r="AE118" s="721"/>
      <c r="AF118" s="721"/>
      <c r="AG118" s="721"/>
    </row>
    <row r="119" spans="1:33" ht="12" customHeight="1">
      <c r="A119" s="696" t="s">
        <v>156</v>
      </c>
      <c r="B119" s="717">
        <v>8109027800</v>
      </c>
      <c r="C119" s="717">
        <v>7307125710</v>
      </c>
      <c r="D119" s="717">
        <v>9006409219</v>
      </c>
      <c r="E119" s="718">
        <v>17115437019</v>
      </c>
      <c r="F119" s="718">
        <v>16313534929</v>
      </c>
      <c r="G119" s="717">
        <v>137033693.40359998</v>
      </c>
      <c r="H119" s="697">
        <v>2009</v>
      </c>
      <c r="I119" s="851"/>
      <c r="J119" s="712"/>
      <c r="K119" s="712"/>
      <c r="L119" s="712"/>
      <c r="M119" s="712"/>
      <c r="N119" s="712"/>
      <c r="O119" s="712"/>
      <c r="R119" s="719"/>
      <c r="S119" s="719"/>
      <c r="T119" s="719"/>
      <c r="U119" s="719"/>
      <c r="V119" s="719"/>
      <c r="W119" s="719"/>
      <c r="X119" s="720"/>
      <c r="AA119" s="721"/>
      <c r="AB119" s="721"/>
      <c r="AC119" s="721"/>
      <c r="AD119" s="721"/>
      <c r="AE119" s="721"/>
      <c r="AF119" s="721"/>
      <c r="AG119" s="721"/>
    </row>
    <row r="120" spans="1:33" ht="12" customHeight="1">
      <c r="A120" s="696" t="s">
        <v>158</v>
      </c>
      <c r="B120" s="717">
        <v>460301400</v>
      </c>
      <c r="C120" s="717">
        <v>460301400</v>
      </c>
      <c r="D120" s="717">
        <v>402701000</v>
      </c>
      <c r="E120" s="718">
        <v>863002400</v>
      </c>
      <c r="F120" s="718">
        <v>863002400</v>
      </c>
      <c r="G120" s="717">
        <v>6041016.8</v>
      </c>
      <c r="H120" s="697">
        <v>2009</v>
      </c>
      <c r="I120" s="851"/>
      <c r="J120" s="712"/>
      <c r="K120" s="712"/>
      <c r="L120" s="712"/>
      <c r="M120" s="712"/>
      <c r="N120" s="712"/>
      <c r="O120" s="712"/>
      <c r="R120" s="719"/>
      <c r="S120" s="719"/>
      <c r="T120" s="719"/>
      <c r="U120" s="719"/>
      <c r="V120" s="719"/>
      <c r="W120" s="719"/>
      <c r="X120" s="720"/>
      <c r="AA120" s="721"/>
      <c r="AB120" s="721"/>
      <c r="AC120" s="721"/>
      <c r="AD120" s="721"/>
      <c r="AE120" s="721"/>
      <c r="AF120" s="721"/>
      <c r="AG120" s="721"/>
    </row>
    <row r="121" spans="1:33" ht="12" customHeight="1">
      <c r="A121" s="696" t="s">
        <v>160</v>
      </c>
      <c r="B121" s="717">
        <v>414893800</v>
      </c>
      <c r="C121" s="717">
        <v>414893800</v>
      </c>
      <c r="D121" s="717">
        <v>378593363</v>
      </c>
      <c r="E121" s="718">
        <v>793487163</v>
      </c>
      <c r="F121" s="718">
        <v>793487163</v>
      </c>
      <c r="G121" s="717">
        <v>4284830.6802</v>
      </c>
      <c r="H121" s="697">
        <v>2009</v>
      </c>
      <c r="I121" s="851"/>
      <c r="J121" s="712"/>
      <c r="K121" s="712"/>
      <c r="L121" s="712"/>
      <c r="M121" s="712"/>
      <c r="N121" s="712"/>
      <c r="O121" s="712"/>
      <c r="R121" s="719"/>
      <c r="S121" s="719"/>
      <c r="T121" s="719"/>
      <c r="U121" s="719"/>
      <c r="V121" s="719"/>
      <c r="W121" s="719"/>
      <c r="X121" s="720"/>
      <c r="AA121" s="721"/>
      <c r="AB121" s="721"/>
      <c r="AC121" s="721"/>
      <c r="AD121" s="721"/>
      <c r="AE121" s="721"/>
      <c r="AF121" s="721"/>
      <c r="AG121" s="721"/>
    </row>
    <row r="122" spans="1:33" ht="12" customHeight="1">
      <c r="A122" s="696" t="s">
        <v>162</v>
      </c>
      <c r="B122" s="717">
        <v>664329300</v>
      </c>
      <c r="C122" s="717">
        <v>572810000</v>
      </c>
      <c r="D122" s="717">
        <v>1716786800</v>
      </c>
      <c r="E122" s="718">
        <v>2381116100</v>
      </c>
      <c r="F122" s="718">
        <v>2289596800</v>
      </c>
      <c r="G122" s="717">
        <v>13279661.44</v>
      </c>
      <c r="H122" s="697">
        <v>2009</v>
      </c>
      <c r="I122" s="851"/>
      <c r="J122" s="712"/>
      <c r="K122" s="712"/>
      <c r="L122" s="712"/>
      <c r="M122" s="712"/>
      <c r="N122" s="712"/>
      <c r="O122" s="712"/>
      <c r="R122" s="719"/>
      <c r="S122" s="719"/>
      <c r="T122" s="719"/>
      <c r="U122" s="719"/>
      <c r="V122" s="719"/>
      <c r="W122" s="719"/>
      <c r="X122" s="720"/>
      <c r="AA122" s="721"/>
      <c r="AB122" s="721"/>
      <c r="AC122" s="721"/>
      <c r="AD122" s="721"/>
      <c r="AE122" s="721"/>
      <c r="AF122" s="721"/>
      <c r="AG122" s="721"/>
    </row>
    <row r="123" spans="1:33" ht="12" customHeight="1">
      <c r="A123" s="696" t="s">
        <v>164</v>
      </c>
      <c r="B123" s="717">
        <v>2314694100</v>
      </c>
      <c r="C123" s="717">
        <v>1846772200</v>
      </c>
      <c r="D123" s="717">
        <v>2959169300</v>
      </c>
      <c r="E123" s="718">
        <v>5273863400</v>
      </c>
      <c r="F123" s="718">
        <v>4805941500</v>
      </c>
      <c r="G123" s="717">
        <v>22107330.900000002</v>
      </c>
      <c r="H123" s="697">
        <v>2009</v>
      </c>
      <c r="I123" s="851"/>
      <c r="J123" s="712"/>
      <c r="K123" s="712"/>
      <c r="L123" s="712"/>
      <c r="M123" s="712"/>
      <c r="N123" s="712"/>
      <c r="O123" s="712"/>
      <c r="R123" s="726"/>
      <c r="S123" s="726"/>
      <c r="T123" s="726"/>
      <c r="W123" s="726"/>
      <c r="X123" s="720"/>
      <c r="AA123" s="721"/>
      <c r="AB123" s="721"/>
      <c r="AC123" s="721"/>
      <c r="AD123" s="721"/>
      <c r="AE123" s="721"/>
      <c r="AF123" s="721"/>
      <c r="AG123" s="721"/>
    </row>
    <row r="124" spans="1:33" ht="13.5">
      <c r="A124" s="695" t="s">
        <v>288</v>
      </c>
      <c r="I124" s="722"/>
      <c r="J124" s="708"/>
      <c r="K124" s="708"/>
      <c r="L124" s="708"/>
      <c r="M124" s="708"/>
      <c r="N124" s="708"/>
      <c r="O124" s="708"/>
      <c r="R124" s="719"/>
      <c r="S124" s="719"/>
      <c r="T124" s="719"/>
      <c r="U124" s="719"/>
      <c r="V124" s="719"/>
      <c r="W124" s="719"/>
      <c r="X124" s="720"/>
      <c r="AA124" s="721"/>
      <c r="AB124" s="721"/>
      <c r="AC124" s="721"/>
      <c r="AD124" s="721"/>
      <c r="AE124" s="721"/>
      <c r="AF124" s="721"/>
      <c r="AG124" s="721"/>
    </row>
    <row r="125" spans="1:33" ht="12.75">
      <c r="A125" s="978" t="s">
        <v>461</v>
      </c>
      <c r="B125" s="978"/>
      <c r="C125" s="978"/>
      <c r="D125" s="978"/>
      <c r="E125" s="978"/>
      <c r="F125" s="978"/>
      <c r="G125" s="978"/>
      <c r="H125" s="978"/>
      <c r="I125" s="730"/>
      <c r="J125" s="708"/>
      <c r="K125" s="708"/>
      <c r="L125" s="708"/>
      <c r="M125" s="708"/>
      <c r="N125" s="708"/>
      <c r="O125" s="708"/>
      <c r="R125" s="719"/>
      <c r="S125" s="719"/>
      <c r="T125" s="719"/>
      <c r="U125" s="719"/>
      <c r="V125" s="719"/>
      <c r="W125" s="719"/>
      <c r="X125" s="720"/>
      <c r="AA125" s="721"/>
      <c r="AB125" s="721"/>
      <c r="AC125" s="721"/>
      <c r="AD125" s="721"/>
      <c r="AE125" s="721"/>
      <c r="AF125" s="721"/>
      <c r="AG125" s="721"/>
    </row>
    <row r="126" spans="1:33" ht="11.25" customHeight="1" thickBot="1">
      <c r="A126" s="702"/>
      <c r="B126" s="702"/>
      <c r="C126" s="702"/>
      <c r="D126" s="702"/>
      <c r="E126" s="702"/>
      <c r="F126" s="702"/>
      <c r="G126" s="702"/>
      <c r="H126" s="702"/>
      <c r="I126" s="731"/>
      <c r="J126" s="708"/>
      <c r="K126" s="708"/>
      <c r="L126" s="708"/>
      <c r="M126" s="708"/>
      <c r="N126" s="708"/>
      <c r="O126" s="708"/>
      <c r="R126" s="719"/>
      <c r="S126" s="719"/>
      <c r="T126" s="719"/>
      <c r="U126" s="719"/>
      <c r="V126" s="719"/>
      <c r="W126" s="719"/>
      <c r="X126" s="720"/>
      <c r="AA126" s="721"/>
      <c r="AB126" s="721"/>
      <c r="AC126" s="721"/>
      <c r="AD126" s="721"/>
      <c r="AE126" s="721"/>
      <c r="AF126" s="721"/>
      <c r="AG126" s="721"/>
    </row>
    <row r="127" spans="9:33" ht="11.25" customHeight="1">
      <c r="I127" s="722"/>
      <c r="J127" s="708"/>
      <c r="K127" s="708"/>
      <c r="L127" s="708"/>
      <c r="M127" s="708"/>
      <c r="N127" s="708"/>
      <c r="O127" s="708"/>
      <c r="R127" s="719"/>
      <c r="S127" s="719"/>
      <c r="T127" s="719"/>
      <c r="U127" s="719"/>
      <c r="V127" s="719"/>
      <c r="W127" s="719"/>
      <c r="X127" s="720"/>
      <c r="AA127" s="721"/>
      <c r="AB127" s="721"/>
      <c r="AC127" s="721"/>
      <c r="AD127" s="721"/>
      <c r="AE127" s="721"/>
      <c r="AF127" s="721"/>
      <c r="AG127" s="721"/>
    </row>
    <row r="128" spans="1:33" ht="11.25" customHeight="1">
      <c r="A128" s="703" t="s">
        <v>692</v>
      </c>
      <c r="B128" s="703" t="s">
        <v>462</v>
      </c>
      <c r="C128" s="703" t="s">
        <v>463</v>
      </c>
      <c r="D128" s="703" t="s">
        <v>464</v>
      </c>
      <c r="E128" s="703" t="s">
        <v>465</v>
      </c>
      <c r="F128" s="703" t="s">
        <v>466</v>
      </c>
      <c r="G128" s="703" t="s">
        <v>467</v>
      </c>
      <c r="H128" s="704" t="s">
        <v>468</v>
      </c>
      <c r="I128" s="732"/>
      <c r="J128" s="708"/>
      <c r="K128" s="708"/>
      <c r="L128" s="708"/>
      <c r="M128" s="708"/>
      <c r="N128" s="708"/>
      <c r="O128" s="708"/>
      <c r="R128" s="719"/>
      <c r="S128" s="719"/>
      <c r="T128" s="719"/>
      <c r="U128" s="719"/>
      <c r="V128" s="719"/>
      <c r="W128" s="719"/>
      <c r="X128" s="720"/>
      <c r="AA128" s="721"/>
      <c r="AB128" s="721"/>
      <c r="AC128" s="721"/>
      <c r="AD128" s="721"/>
      <c r="AE128" s="721"/>
      <c r="AF128" s="721"/>
      <c r="AG128" s="721"/>
    </row>
    <row r="129" spans="2:33" ht="8.25" customHeight="1">
      <c r="B129" s="717"/>
      <c r="C129" s="717"/>
      <c r="D129" s="717"/>
      <c r="E129" s="718"/>
      <c r="F129" s="718"/>
      <c r="G129" s="717"/>
      <c r="I129" s="722"/>
      <c r="J129" s="708"/>
      <c r="K129" s="708"/>
      <c r="L129" s="708"/>
      <c r="M129" s="708"/>
      <c r="N129" s="708"/>
      <c r="O129" s="708"/>
      <c r="R129" s="719"/>
      <c r="S129" s="719"/>
      <c r="T129" s="719"/>
      <c r="U129" s="719"/>
      <c r="V129" s="719"/>
      <c r="W129" s="719"/>
      <c r="X129" s="720"/>
      <c r="AA129" s="721"/>
      <c r="AB129" s="721"/>
      <c r="AC129" s="721"/>
      <c r="AD129" s="721"/>
      <c r="AE129" s="721"/>
      <c r="AF129" s="721"/>
      <c r="AG129" s="721"/>
    </row>
    <row r="130" spans="1:102" s="708" customFormat="1" ht="11.25">
      <c r="A130" s="708" t="s">
        <v>166</v>
      </c>
      <c r="B130" s="709">
        <v>1871219600</v>
      </c>
      <c r="C130" s="709">
        <v>1211292800</v>
      </c>
      <c r="D130" s="709">
        <v>2473517500</v>
      </c>
      <c r="E130" s="710">
        <v>4344737100</v>
      </c>
      <c r="F130" s="710">
        <v>3684810300</v>
      </c>
      <c r="G130" s="709">
        <v>20634937.680000003</v>
      </c>
      <c r="H130" s="711">
        <v>2009</v>
      </c>
      <c r="I130" s="851"/>
      <c r="J130" s="712"/>
      <c r="K130" s="712"/>
      <c r="L130" s="712"/>
      <c r="M130" s="712"/>
      <c r="N130" s="712"/>
      <c r="O130" s="712"/>
      <c r="P130" s="713"/>
      <c r="Q130" s="713"/>
      <c r="R130" s="725"/>
      <c r="S130" s="725"/>
      <c r="T130" s="725"/>
      <c r="U130" s="725"/>
      <c r="V130" s="725"/>
      <c r="W130" s="725"/>
      <c r="X130" s="715"/>
      <c r="Y130" s="713"/>
      <c r="Z130" s="713"/>
      <c r="AA130" s="716"/>
      <c r="AB130" s="716"/>
      <c r="AC130" s="716"/>
      <c r="AD130" s="716"/>
      <c r="AE130" s="716"/>
      <c r="AF130" s="716"/>
      <c r="AG130" s="716"/>
      <c r="AH130" s="713"/>
      <c r="AI130" s="713"/>
      <c r="AJ130" s="713"/>
      <c r="AK130" s="713"/>
      <c r="AL130" s="713"/>
      <c r="AM130" s="713"/>
      <c r="AN130" s="713"/>
      <c r="AO130" s="713"/>
      <c r="AP130" s="713"/>
      <c r="AQ130" s="713"/>
      <c r="AR130" s="713"/>
      <c r="AS130" s="713"/>
      <c r="AT130" s="713"/>
      <c r="AU130" s="713"/>
      <c r="AV130" s="713"/>
      <c r="AW130" s="713"/>
      <c r="AX130" s="713"/>
      <c r="AY130" s="713"/>
      <c r="AZ130" s="713"/>
      <c r="BA130" s="713"/>
      <c r="BB130" s="713"/>
      <c r="BC130" s="713"/>
      <c r="BD130" s="713"/>
      <c r="BE130" s="713"/>
      <c r="BF130" s="713"/>
      <c r="BG130" s="713"/>
      <c r="BH130" s="713"/>
      <c r="BI130" s="713"/>
      <c r="BJ130" s="713"/>
      <c r="BK130" s="713"/>
      <c r="BL130" s="713"/>
      <c r="BM130" s="713"/>
      <c r="BN130" s="713"/>
      <c r="BO130" s="713"/>
      <c r="BP130" s="713"/>
      <c r="BQ130" s="713"/>
      <c r="BR130" s="713"/>
      <c r="BS130" s="713"/>
      <c r="BT130" s="713"/>
      <c r="BU130" s="713"/>
      <c r="BV130" s="713"/>
      <c r="BW130" s="713"/>
      <c r="BX130" s="713"/>
      <c r="BY130" s="713"/>
      <c r="BZ130" s="713"/>
      <c r="CA130" s="713"/>
      <c r="CB130" s="713"/>
      <c r="CC130" s="713"/>
      <c r="CD130" s="713"/>
      <c r="CE130" s="713"/>
      <c r="CF130" s="713"/>
      <c r="CG130" s="713"/>
      <c r="CH130" s="713"/>
      <c r="CI130" s="713"/>
      <c r="CJ130" s="713"/>
      <c r="CK130" s="713"/>
      <c r="CL130" s="713"/>
      <c r="CM130" s="713"/>
      <c r="CN130" s="713"/>
      <c r="CO130" s="713"/>
      <c r="CP130" s="713"/>
      <c r="CQ130" s="713"/>
      <c r="CR130" s="713"/>
      <c r="CS130" s="713"/>
      <c r="CT130" s="713"/>
      <c r="CU130" s="713"/>
      <c r="CV130" s="713"/>
      <c r="CW130" s="713"/>
      <c r="CX130" s="713"/>
    </row>
    <row r="131" spans="1:33" ht="11.25">
      <c r="A131" s="696" t="s">
        <v>168</v>
      </c>
      <c r="B131" s="717">
        <v>935969000</v>
      </c>
      <c r="C131" s="717">
        <v>821825720</v>
      </c>
      <c r="D131" s="717">
        <v>1396129900</v>
      </c>
      <c r="E131" s="718">
        <v>2332098900</v>
      </c>
      <c r="F131" s="718">
        <v>2217955620</v>
      </c>
      <c r="G131" s="717">
        <v>10230266.59</v>
      </c>
      <c r="H131" s="697">
        <v>2009</v>
      </c>
      <c r="I131" s="851"/>
      <c r="J131" s="712"/>
      <c r="K131" s="712"/>
      <c r="L131" s="712"/>
      <c r="M131" s="712"/>
      <c r="N131" s="712"/>
      <c r="O131" s="712"/>
      <c r="R131" s="719"/>
      <c r="S131" s="719"/>
      <c r="T131" s="719"/>
      <c r="U131" s="719"/>
      <c r="V131" s="719"/>
      <c r="W131" s="719"/>
      <c r="X131" s="720"/>
      <c r="AA131" s="721"/>
      <c r="AB131" s="721"/>
      <c r="AC131" s="721"/>
      <c r="AD131" s="721"/>
      <c r="AE131" s="721"/>
      <c r="AF131" s="721"/>
      <c r="AG131" s="721"/>
    </row>
    <row r="132" spans="1:33" ht="11.25">
      <c r="A132" s="696" t="s">
        <v>170</v>
      </c>
      <c r="B132" s="717">
        <v>511959630</v>
      </c>
      <c r="C132" s="717">
        <v>509024556</v>
      </c>
      <c r="D132" s="717">
        <v>1233256000</v>
      </c>
      <c r="E132" s="718">
        <v>1745215630</v>
      </c>
      <c r="F132" s="718">
        <v>1742280556</v>
      </c>
      <c r="G132" s="717">
        <v>9930999.169199998</v>
      </c>
      <c r="H132" s="697">
        <v>2009</v>
      </c>
      <c r="I132" s="851"/>
      <c r="J132" s="712"/>
      <c r="K132" s="712"/>
      <c r="L132" s="712"/>
      <c r="M132" s="712"/>
      <c r="N132" s="712"/>
      <c r="O132" s="712"/>
      <c r="R132" s="719"/>
      <c r="S132" s="719"/>
      <c r="T132" s="719"/>
      <c r="U132" s="719"/>
      <c r="V132" s="719"/>
      <c r="W132" s="719"/>
      <c r="X132" s="720"/>
      <c r="AA132" s="721"/>
      <c r="AB132" s="721"/>
      <c r="AC132" s="721"/>
      <c r="AD132" s="721"/>
      <c r="AE132" s="721"/>
      <c r="AF132" s="721"/>
      <c r="AG132" s="721"/>
    </row>
    <row r="133" spans="1:33" ht="11.25">
      <c r="A133" s="696" t="s">
        <v>172</v>
      </c>
      <c r="B133" s="717">
        <v>1051689800</v>
      </c>
      <c r="C133" s="717">
        <v>804449080</v>
      </c>
      <c r="D133" s="717">
        <v>1406118400</v>
      </c>
      <c r="E133" s="718">
        <v>2457808200</v>
      </c>
      <c r="F133" s="718">
        <v>2210567480</v>
      </c>
      <c r="G133" s="717">
        <v>9505440.164</v>
      </c>
      <c r="H133" s="697">
        <v>2009</v>
      </c>
      <c r="I133" s="851"/>
      <c r="J133" s="712"/>
      <c r="K133" s="712"/>
      <c r="L133" s="712"/>
      <c r="M133" s="712"/>
      <c r="N133" s="712"/>
      <c r="O133" s="712"/>
      <c r="R133" s="719"/>
      <c r="S133" s="719"/>
      <c r="T133" s="719"/>
      <c r="U133" s="719"/>
      <c r="V133" s="719"/>
      <c r="W133" s="719"/>
      <c r="X133" s="720"/>
      <c r="AA133" s="721"/>
      <c r="AB133" s="721"/>
      <c r="AC133" s="721"/>
      <c r="AD133" s="721"/>
      <c r="AE133" s="721"/>
      <c r="AF133" s="721"/>
      <c r="AG133" s="721"/>
    </row>
    <row r="134" spans="1:33" ht="11.25">
      <c r="A134" s="696" t="s">
        <v>174</v>
      </c>
      <c r="B134" s="717">
        <v>3256145242</v>
      </c>
      <c r="C134" s="717">
        <v>3228235742</v>
      </c>
      <c r="D134" s="717">
        <v>5800054397</v>
      </c>
      <c r="E134" s="718">
        <v>9056199639</v>
      </c>
      <c r="F134" s="718">
        <v>9028290139</v>
      </c>
      <c r="G134" s="717">
        <v>59361007.663925</v>
      </c>
      <c r="H134" s="697">
        <v>2009</v>
      </c>
      <c r="I134" s="851"/>
      <c r="J134" s="712"/>
      <c r="K134" s="712"/>
      <c r="L134" s="712"/>
      <c r="M134" s="712"/>
      <c r="N134" s="712"/>
      <c r="O134" s="712"/>
      <c r="S134" s="726"/>
      <c r="T134" s="726"/>
      <c r="X134" s="720"/>
      <c r="AA134" s="721"/>
      <c r="AB134" s="721"/>
      <c r="AC134" s="721"/>
      <c r="AD134" s="721"/>
      <c r="AE134" s="721"/>
      <c r="AF134" s="721"/>
      <c r="AG134" s="721"/>
    </row>
    <row r="135" spans="3:33" ht="11.25">
      <c r="C135" s="738"/>
      <c r="D135" s="738"/>
      <c r="I135" s="722"/>
      <c r="J135" s="708"/>
      <c r="K135" s="708"/>
      <c r="L135" s="708"/>
      <c r="M135" s="708"/>
      <c r="N135" s="708"/>
      <c r="O135" s="708"/>
      <c r="S135" s="726"/>
      <c r="T135" s="726"/>
      <c r="X135" s="720"/>
      <c r="AA135" s="721"/>
      <c r="AB135" s="721"/>
      <c r="AC135" s="721"/>
      <c r="AD135" s="721"/>
      <c r="AE135" s="721"/>
      <c r="AF135" s="721"/>
      <c r="AG135" s="721"/>
    </row>
    <row r="136" spans="1:102" s="746" customFormat="1" ht="12.75" customHeight="1">
      <c r="A136" s="739" t="s">
        <v>800</v>
      </c>
      <c r="B136" s="740">
        <f aca="true" t="shared" si="0" ref="B136:G136">SUM(B7:B41,B48:B82,B89:B123,B130:B134)</f>
        <v>302764856774</v>
      </c>
      <c r="C136" s="740">
        <f t="shared" si="0"/>
        <v>272546391830</v>
      </c>
      <c r="D136" s="740">
        <f t="shared" si="0"/>
        <v>456081233632</v>
      </c>
      <c r="E136" s="740">
        <f t="shared" si="0"/>
        <v>758846090406</v>
      </c>
      <c r="F136" s="740">
        <f t="shared" si="0"/>
        <v>728627625462</v>
      </c>
      <c r="G136" s="740">
        <f t="shared" si="0"/>
        <v>6291037076.7264805</v>
      </c>
      <c r="H136" s="741"/>
      <c r="I136" s="732"/>
      <c r="J136" s="742"/>
      <c r="K136" s="742"/>
      <c r="L136" s="742"/>
      <c r="M136" s="742"/>
      <c r="N136" s="742"/>
      <c r="O136" s="742"/>
      <c r="P136" s="743"/>
      <c r="Q136" s="744"/>
      <c r="R136" s="745"/>
      <c r="S136" s="745"/>
      <c r="T136" s="745"/>
      <c r="U136" s="745"/>
      <c r="V136" s="745"/>
      <c r="W136" s="745"/>
      <c r="X136" s="744"/>
      <c r="Y136" s="743"/>
      <c r="Z136" s="698"/>
      <c r="AA136" s="721"/>
      <c r="AB136" s="721"/>
      <c r="AC136" s="721"/>
      <c r="AD136" s="721"/>
      <c r="AE136" s="721"/>
      <c r="AF136" s="721"/>
      <c r="AG136" s="721"/>
      <c r="AH136" s="743"/>
      <c r="AI136" s="743"/>
      <c r="AJ136" s="743"/>
      <c r="AK136" s="743"/>
      <c r="AL136" s="743"/>
      <c r="AM136" s="743"/>
      <c r="AN136" s="743"/>
      <c r="AO136" s="743"/>
      <c r="AP136" s="743"/>
      <c r="AQ136" s="743"/>
      <c r="AR136" s="743"/>
      <c r="AS136" s="743"/>
      <c r="AT136" s="743"/>
      <c r="AU136" s="743"/>
      <c r="AV136" s="743"/>
      <c r="AW136" s="743"/>
      <c r="AX136" s="743"/>
      <c r="AY136" s="743"/>
      <c r="AZ136" s="743"/>
      <c r="BA136" s="743"/>
      <c r="BB136" s="743"/>
      <c r="BC136" s="743"/>
      <c r="BD136" s="743"/>
      <c r="BE136" s="743"/>
      <c r="BF136" s="743"/>
      <c r="BG136" s="743"/>
      <c r="BH136" s="743"/>
      <c r="BI136" s="743"/>
      <c r="BJ136" s="743"/>
      <c r="BK136" s="743"/>
      <c r="BL136" s="743"/>
      <c r="BM136" s="743"/>
      <c r="BN136" s="743"/>
      <c r="BO136" s="743"/>
      <c r="BP136" s="743"/>
      <c r="BQ136" s="743"/>
      <c r="BR136" s="743"/>
      <c r="BS136" s="743"/>
      <c r="BT136" s="743"/>
      <c r="BU136" s="743"/>
      <c r="BV136" s="743"/>
      <c r="BW136" s="743"/>
      <c r="BX136" s="743"/>
      <c r="BY136" s="743"/>
      <c r="BZ136" s="743"/>
      <c r="CA136" s="743"/>
      <c r="CB136" s="743"/>
      <c r="CC136" s="743"/>
      <c r="CD136" s="743"/>
      <c r="CE136" s="743"/>
      <c r="CF136" s="743"/>
      <c r="CG136" s="743"/>
      <c r="CH136" s="743"/>
      <c r="CI136" s="743"/>
      <c r="CJ136" s="743"/>
      <c r="CK136" s="743"/>
      <c r="CL136" s="743"/>
      <c r="CM136" s="743"/>
      <c r="CN136" s="743"/>
      <c r="CO136" s="743"/>
      <c r="CP136" s="743"/>
      <c r="CQ136" s="743"/>
      <c r="CR136" s="743"/>
      <c r="CS136" s="743"/>
      <c r="CT136" s="743"/>
      <c r="CU136" s="743"/>
      <c r="CV136" s="743"/>
      <c r="CW136" s="743"/>
      <c r="CX136" s="743"/>
    </row>
    <row r="137" spans="9:33" ht="11.25">
      <c r="I137" s="722"/>
      <c r="J137" s="708"/>
      <c r="K137" s="708"/>
      <c r="L137" s="708"/>
      <c r="M137" s="708"/>
      <c r="N137" s="708"/>
      <c r="O137" s="708"/>
      <c r="X137" s="720"/>
      <c r="AA137" s="721"/>
      <c r="AB137" s="721"/>
      <c r="AC137" s="721"/>
      <c r="AD137" s="721"/>
      <c r="AE137" s="721"/>
      <c r="AF137" s="721"/>
      <c r="AG137" s="721"/>
    </row>
    <row r="138" spans="2:33" ht="12" thickBot="1">
      <c r="B138" s="733"/>
      <c r="C138" s="733"/>
      <c r="D138" s="733"/>
      <c r="E138" s="733"/>
      <c r="F138" s="733"/>
      <c r="G138" s="733"/>
      <c r="I138" s="722"/>
      <c r="J138" s="708"/>
      <c r="K138" s="708"/>
      <c r="L138" s="708"/>
      <c r="M138" s="708"/>
      <c r="N138" s="708"/>
      <c r="O138" s="708"/>
      <c r="R138" s="747"/>
      <c r="S138" s="747"/>
      <c r="T138" s="747"/>
      <c r="U138" s="747"/>
      <c r="V138" s="747"/>
      <c r="W138" s="747"/>
      <c r="X138" s="720"/>
      <c r="AA138" s="721"/>
      <c r="AB138" s="721"/>
      <c r="AC138" s="721"/>
      <c r="AD138" s="721"/>
      <c r="AE138" s="721"/>
      <c r="AF138" s="721"/>
      <c r="AG138" s="721"/>
    </row>
    <row r="139" spans="1:33" ht="11.25">
      <c r="A139" s="748"/>
      <c r="B139" s="748"/>
      <c r="C139" s="748"/>
      <c r="D139" s="748"/>
      <c r="E139" s="748"/>
      <c r="F139" s="748"/>
      <c r="G139" s="748"/>
      <c r="H139" s="749"/>
      <c r="I139" s="750"/>
      <c r="J139" s="708"/>
      <c r="K139" s="708"/>
      <c r="L139" s="708"/>
      <c r="M139" s="708"/>
      <c r="N139" s="708"/>
      <c r="O139" s="708"/>
      <c r="AA139" s="721"/>
      <c r="AB139" s="721"/>
      <c r="AC139" s="721"/>
      <c r="AD139" s="721"/>
      <c r="AE139" s="721"/>
      <c r="AF139" s="721"/>
      <c r="AG139" s="721"/>
    </row>
    <row r="140" spans="1:102" s="752" customFormat="1" ht="12">
      <c r="A140" s="703" t="s">
        <v>801</v>
      </c>
      <c r="B140" s="703" t="s">
        <v>462</v>
      </c>
      <c r="C140" s="703" t="s">
        <v>463</v>
      </c>
      <c r="D140" s="703" t="s">
        <v>464</v>
      </c>
      <c r="E140" s="703" t="s">
        <v>465</v>
      </c>
      <c r="F140" s="703" t="s">
        <v>466</v>
      </c>
      <c r="G140" s="703" t="s">
        <v>467</v>
      </c>
      <c r="H140" s="704" t="s">
        <v>468</v>
      </c>
      <c r="I140" s="732"/>
      <c r="J140" s="751"/>
      <c r="K140" s="751"/>
      <c r="L140" s="751"/>
      <c r="M140" s="751"/>
      <c r="N140" s="751"/>
      <c r="O140" s="751"/>
      <c r="P140" s="699"/>
      <c r="Q140" s="707"/>
      <c r="R140" s="707"/>
      <c r="S140" s="707"/>
      <c r="T140" s="707"/>
      <c r="U140" s="707"/>
      <c r="V140" s="707"/>
      <c r="W140" s="707"/>
      <c r="X140" s="707"/>
      <c r="Y140" s="699"/>
      <c r="Z140" s="698"/>
      <c r="AA140" s="721"/>
      <c r="AB140" s="721"/>
      <c r="AC140" s="721"/>
      <c r="AD140" s="721"/>
      <c r="AE140" s="721"/>
      <c r="AF140" s="721"/>
      <c r="AG140" s="721"/>
      <c r="AH140" s="699"/>
      <c r="AI140" s="699"/>
      <c r="AJ140" s="699"/>
      <c r="AK140" s="699"/>
      <c r="AL140" s="699"/>
      <c r="AM140" s="699"/>
      <c r="AN140" s="699"/>
      <c r="AO140" s="699"/>
      <c r="AP140" s="699"/>
      <c r="AQ140" s="699"/>
      <c r="AR140" s="699"/>
      <c r="AS140" s="699"/>
      <c r="AT140" s="699"/>
      <c r="AU140" s="699"/>
      <c r="AV140" s="699"/>
      <c r="AW140" s="699"/>
      <c r="AX140" s="699"/>
      <c r="AY140" s="699"/>
      <c r="AZ140" s="699"/>
      <c r="BA140" s="699"/>
      <c r="BB140" s="699"/>
      <c r="BC140" s="699"/>
      <c r="BD140" s="699"/>
      <c r="BE140" s="699"/>
      <c r="BF140" s="699"/>
      <c r="BG140" s="699"/>
      <c r="BH140" s="699"/>
      <c r="BI140" s="699"/>
      <c r="BJ140" s="699"/>
      <c r="BK140" s="699"/>
      <c r="BL140" s="699"/>
      <c r="BM140" s="699"/>
      <c r="BN140" s="699"/>
      <c r="BO140" s="699"/>
      <c r="BP140" s="699"/>
      <c r="BQ140" s="699"/>
      <c r="BR140" s="699"/>
      <c r="BS140" s="699"/>
      <c r="BT140" s="699"/>
      <c r="BU140" s="699"/>
      <c r="BV140" s="699"/>
      <c r="BW140" s="699"/>
      <c r="BX140" s="699"/>
      <c r="BY140" s="699"/>
      <c r="BZ140" s="699"/>
      <c r="CA140" s="699"/>
      <c r="CB140" s="699"/>
      <c r="CC140" s="699"/>
      <c r="CD140" s="699"/>
      <c r="CE140" s="699"/>
      <c r="CF140" s="699"/>
      <c r="CG140" s="699"/>
      <c r="CH140" s="699"/>
      <c r="CI140" s="699"/>
      <c r="CJ140" s="699"/>
      <c r="CK140" s="699"/>
      <c r="CL140" s="699"/>
      <c r="CM140" s="699"/>
      <c r="CN140" s="699"/>
      <c r="CO140" s="699"/>
      <c r="CP140" s="699"/>
      <c r="CQ140" s="699"/>
      <c r="CR140" s="699"/>
      <c r="CS140" s="699"/>
      <c r="CT140" s="699"/>
      <c r="CU140" s="699"/>
      <c r="CV140" s="699"/>
      <c r="CW140" s="699"/>
      <c r="CX140" s="699"/>
    </row>
    <row r="141" spans="1:102" s="752" customFormat="1" ht="8.25" customHeight="1">
      <c r="A141" s="707"/>
      <c r="B141" s="707"/>
      <c r="C141" s="707"/>
      <c r="D141" s="707"/>
      <c r="E141" s="707"/>
      <c r="F141" s="707"/>
      <c r="G141" s="707"/>
      <c r="H141" s="705"/>
      <c r="I141" s="732"/>
      <c r="J141" s="751"/>
      <c r="K141" s="751"/>
      <c r="L141" s="751"/>
      <c r="M141" s="751"/>
      <c r="N141" s="751"/>
      <c r="O141" s="751"/>
      <c r="P141" s="699"/>
      <c r="Q141" s="707"/>
      <c r="R141" s="707"/>
      <c r="S141" s="707"/>
      <c r="T141" s="707"/>
      <c r="U141" s="707"/>
      <c r="V141" s="707"/>
      <c r="W141" s="707"/>
      <c r="X141" s="707"/>
      <c r="Y141" s="699"/>
      <c r="Z141" s="698"/>
      <c r="AA141" s="721"/>
      <c r="AB141" s="721"/>
      <c r="AC141" s="721"/>
      <c r="AD141" s="721"/>
      <c r="AE141" s="721"/>
      <c r="AF141" s="721"/>
      <c r="AG141" s="721"/>
      <c r="AH141" s="699"/>
      <c r="AI141" s="699"/>
      <c r="AJ141" s="699"/>
      <c r="AK141" s="699"/>
      <c r="AL141" s="699"/>
      <c r="AM141" s="699"/>
      <c r="AN141" s="699"/>
      <c r="AO141" s="699"/>
      <c r="AP141" s="699"/>
      <c r="AQ141" s="699"/>
      <c r="AR141" s="699"/>
      <c r="AS141" s="699"/>
      <c r="AT141" s="699"/>
      <c r="AU141" s="699"/>
      <c r="AV141" s="699"/>
      <c r="AW141" s="699"/>
      <c r="AX141" s="699"/>
      <c r="AY141" s="699"/>
      <c r="AZ141" s="699"/>
      <c r="BA141" s="699"/>
      <c r="BB141" s="699"/>
      <c r="BC141" s="699"/>
      <c r="BD141" s="699"/>
      <c r="BE141" s="699"/>
      <c r="BF141" s="699"/>
      <c r="BG141" s="699"/>
      <c r="BH141" s="699"/>
      <c r="BI141" s="699"/>
      <c r="BJ141" s="699"/>
      <c r="BK141" s="699"/>
      <c r="BL141" s="699"/>
      <c r="BM141" s="699"/>
      <c r="BN141" s="699"/>
      <c r="BO141" s="699"/>
      <c r="BP141" s="699"/>
      <c r="BQ141" s="699"/>
      <c r="BR141" s="699"/>
      <c r="BS141" s="699"/>
      <c r="BT141" s="699"/>
      <c r="BU141" s="699"/>
      <c r="BV141" s="699"/>
      <c r="BW141" s="699"/>
      <c r="BX141" s="699"/>
      <c r="BY141" s="699"/>
      <c r="BZ141" s="699"/>
      <c r="CA141" s="699"/>
      <c r="CB141" s="699"/>
      <c r="CC141" s="699"/>
      <c r="CD141" s="699"/>
      <c r="CE141" s="699"/>
      <c r="CF141" s="699"/>
      <c r="CG141" s="699"/>
      <c r="CH141" s="699"/>
      <c r="CI141" s="699"/>
      <c r="CJ141" s="699"/>
      <c r="CK141" s="699"/>
      <c r="CL141" s="699"/>
      <c r="CM141" s="699"/>
      <c r="CN141" s="699"/>
      <c r="CO141" s="699"/>
      <c r="CP141" s="699"/>
      <c r="CQ141" s="699"/>
      <c r="CR141" s="699"/>
      <c r="CS141" s="699"/>
      <c r="CT141" s="699"/>
      <c r="CU141" s="699"/>
      <c r="CV141" s="699"/>
      <c r="CW141" s="699"/>
      <c r="CX141" s="699"/>
    </row>
    <row r="142" spans="1:33" ht="12" customHeight="1">
      <c r="A142" s="696" t="s">
        <v>179</v>
      </c>
      <c r="B142" s="733">
        <v>13321601486</v>
      </c>
      <c r="C142" s="733">
        <v>13321601486</v>
      </c>
      <c r="D142" s="733">
        <v>20180576485</v>
      </c>
      <c r="E142" s="734">
        <v>33502177971</v>
      </c>
      <c r="F142" s="734">
        <v>33502177971</v>
      </c>
      <c r="G142" s="733">
        <v>302524667.07813</v>
      </c>
      <c r="H142" s="697">
        <v>2009</v>
      </c>
      <c r="I142" s="851"/>
      <c r="J142" s="712"/>
      <c r="K142" s="712"/>
      <c r="L142" s="712"/>
      <c r="M142" s="712"/>
      <c r="N142" s="712"/>
      <c r="O142" s="712"/>
      <c r="R142" s="735"/>
      <c r="S142" s="735"/>
      <c r="T142" s="735"/>
      <c r="U142" s="735"/>
      <c r="V142" s="735"/>
      <c r="W142" s="735"/>
      <c r="X142" s="720"/>
      <c r="AA142" s="721"/>
      <c r="AB142" s="721"/>
      <c r="AC142" s="721"/>
      <c r="AD142" s="721"/>
      <c r="AE142" s="721"/>
      <c r="AF142" s="721"/>
      <c r="AG142" s="721"/>
    </row>
    <row r="143" spans="1:33" ht="11.25" customHeight="1">
      <c r="A143" s="696" t="s">
        <v>78</v>
      </c>
      <c r="B143" s="717">
        <v>92846700</v>
      </c>
      <c r="C143" s="717">
        <v>92846700</v>
      </c>
      <c r="D143" s="717">
        <v>313337500</v>
      </c>
      <c r="E143" s="718">
        <v>406184200</v>
      </c>
      <c r="F143" s="718">
        <v>406184200</v>
      </c>
      <c r="G143" s="717">
        <v>3493184.12</v>
      </c>
      <c r="H143" s="697" t="s">
        <v>469</v>
      </c>
      <c r="I143" s="851"/>
      <c r="J143" s="712"/>
      <c r="K143" s="712"/>
      <c r="L143" s="712"/>
      <c r="M143" s="712"/>
      <c r="N143" s="712"/>
      <c r="O143" s="712"/>
      <c r="R143" s="719"/>
      <c r="S143" s="719"/>
      <c r="T143" s="719"/>
      <c r="U143" s="719"/>
      <c r="V143" s="719"/>
      <c r="W143" s="719"/>
      <c r="X143" s="720"/>
      <c r="AA143" s="721"/>
      <c r="AB143" s="721"/>
      <c r="AC143" s="721"/>
      <c r="AD143" s="721"/>
      <c r="AE143" s="721"/>
      <c r="AF143" s="721"/>
      <c r="AG143" s="721"/>
    </row>
    <row r="144" spans="1:102" s="708" customFormat="1" ht="12" customHeight="1">
      <c r="A144" s="708" t="s">
        <v>181</v>
      </c>
      <c r="B144" s="723">
        <v>275492050</v>
      </c>
      <c r="C144" s="723">
        <v>275492050</v>
      </c>
      <c r="D144" s="723">
        <v>757284200</v>
      </c>
      <c r="E144" s="724">
        <v>1032776250</v>
      </c>
      <c r="F144" s="724">
        <v>1032776250</v>
      </c>
      <c r="G144" s="723">
        <v>9708096.75</v>
      </c>
      <c r="H144" s="711">
        <v>2009</v>
      </c>
      <c r="I144" s="851"/>
      <c r="J144" s="712"/>
      <c r="K144" s="712"/>
      <c r="L144" s="712"/>
      <c r="M144" s="712"/>
      <c r="N144" s="712"/>
      <c r="O144" s="712"/>
      <c r="P144" s="713"/>
      <c r="Q144" s="713"/>
      <c r="R144" s="725"/>
      <c r="S144" s="725"/>
      <c r="T144" s="725"/>
      <c r="U144" s="725"/>
      <c r="V144" s="725"/>
      <c r="W144" s="725"/>
      <c r="X144" s="715"/>
      <c r="Y144" s="713"/>
      <c r="Z144" s="713"/>
      <c r="AA144" s="716"/>
      <c r="AB144" s="716"/>
      <c r="AC144" s="716"/>
      <c r="AD144" s="716"/>
      <c r="AE144" s="716"/>
      <c r="AF144" s="716"/>
      <c r="AG144" s="716"/>
      <c r="AH144" s="713"/>
      <c r="AI144" s="713"/>
      <c r="AJ144" s="713"/>
      <c r="AK144" s="713"/>
      <c r="AL144" s="713"/>
      <c r="AM144" s="713"/>
      <c r="AN144" s="713"/>
      <c r="AO144" s="713"/>
      <c r="AP144" s="713"/>
      <c r="AQ144" s="713"/>
      <c r="AR144" s="713"/>
      <c r="AS144" s="713"/>
      <c r="AT144" s="713"/>
      <c r="AU144" s="713"/>
      <c r="AV144" s="713"/>
      <c r="AW144" s="713"/>
      <c r="AX144" s="713"/>
      <c r="AY144" s="713"/>
      <c r="AZ144" s="713"/>
      <c r="BA144" s="713"/>
      <c r="BB144" s="713"/>
      <c r="BC144" s="713"/>
      <c r="BD144" s="713"/>
      <c r="BE144" s="713"/>
      <c r="BF144" s="713"/>
      <c r="BG144" s="713"/>
      <c r="BH144" s="713"/>
      <c r="BI144" s="713"/>
      <c r="BJ144" s="713"/>
      <c r="BK144" s="713"/>
      <c r="BL144" s="713"/>
      <c r="BM144" s="713"/>
      <c r="BN144" s="713"/>
      <c r="BO144" s="713"/>
      <c r="BP144" s="713"/>
      <c r="BQ144" s="713"/>
      <c r="BR144" s="713"/>
      <c r="BS144" s="713"/>
      <c r="BT144" s="713"/>
      <c r="BU144" s="713"/>
      <c r="BV144" s="713"/>
      <c r="BW144" s="713"/>
      <c r="BX144" s="713"/>
      <c r="BY144" s="713"/>
      <c r="BZ144" s="713"/>
      <c r="CA144" s="713"/>
      <c r="CB144" s="713"/>
      <c r="CC144" s="713"/>
      <c r="CD144" s="713"/>
      <c r="CE144" s="713"/>
      <c r="CF144" s="713"/>
      <c r="CG144" s="713"/>
      <c r="CH144" s="713"/>
      <c r="CI144" s="713"/>
      <c r="CJ144" s="713"/>
      <c r="CK144" s="713"/>
      <c r="CL144" s="713"/>
      <c r="CM144" s="713"/>
      <c r="CN144" s="713"/>
      <c r="CO144" s="713"/>
      <c r="CP144" s="713"/>
      <c r="CQ144" s="713"/>
      <c r="CR144" s="713"/>
      <c r="CS144" s="713"/>
      <c r="CT144" s="713"/>
      <c r="CU144" s="713"/>
      <c r="CV144" s="713"/>
      <c r="CW144" s="713"/>
      <c r="CX144" s="713"/>
    </row>
    <row r="145" spans="1:33" ht="12" customHeight="1">
      <c r="A145" s="696" t="s">
        <v>183</v>
      </c>
      <c r="B145" s="717">
        <v>84245080</v>
      </c>
      <c r="C145" s="717">
        <v>84080480</v>
      </c>
      <c r="D145" s="717">
        <v>311189000</v>
      </c>
      <c r="E145" s="718">
        <v>395434080</v>
      </c>
      <c r="F145" s="718">
        <v>395269480</v>
      </c>
      <c r="G145" s="717">
        <v>3557425.32</v>
      </c>
      <c r="H145" s="697" t="s">
        <v>469</v>
      </c>
      <c r="I145" s="851"/>
      <c r="J145" s="712"/>
      <c r="K145" s="712"/>
      <c r="L145" s="712"/>
      <c r="M145" s="712"/>
      <c r="N145" s="712"/>
      <c r="O145" s="712"/>
      <c r="R145" s="719"/>
      <c r="S145" s="719"/>
      <c r="T145" s="719"/>
      <c r="U145" s="719"/>
      <c r="V145" s="719"/>
      <c r="W145" s="719"/>
      <c r="X145" s="720"/>
      <c r="AA145" s="721"/>
      <c r="AB145" s="721"/>
      <c r="AC145" s="721"/>
      <c r="AD145" s="721"/>
      <c r="AE145" s="721"/>
      <c r="AF145" s="721"/>
      <c r="AG145" s="721"/>
    </row>
    <row r="146" spans="1:102" s="708" customFormat="1" ht="12" customHeight="1">
      <c r="A146" s="708" t="s">
        <v>185</v>
      </c>
      <c r="B146" s="723">
        <v>1411755500</v>
      </c>
      <c r="C146" s="723">
        <v>1411755500</v>
      </c>
      <c r="D146" s="723">
        <v>3900250000</v>
      </c>
      <c r="E146" s="724">
        <v>5312005500</v>
      </c>
      <c r="F146" s="724">
        <v>5312005500</v>
      </c>
      <c r="G146" s="723">
        <v>50464052.25</v>
      </c>
      <c r="H146" s="711">
        <v>2009</v>
      </c>
      <c r="I146" s="851"/>
      <c r="J146" s="712"/>
      <c r="K146" s="712"/>
      <c r="L146" s="712"/>
      <c r="M146" s="712"/>
      <c r="N146" s="712"/>
      <c r="O146" s="712"/>
      <c r="P146" s="713"/>
      <c r="Q146" s="713"/>
      <c r="R146" s="725"/>
      <c r="S146" s="725"/>
      <c r="T146" s="725"/>
      <c r="U146" s="725"/>
      <c r="V146" s="725"/>
      <c r="W146" s="725"/>
      <c r="X146" s="715"/>
      <c r="Y146" s="713"/>
      <c r="Z146" s="713"/>
      <c r="AA146" s="716"/>
      <c r="AB146" s="716"/>
      <c r="AC146" s="716"/>
      <c r="AD146" s="716"/>
      <c r="AE146" s="716"/>
      <c r="AF146" s="716"/>
      <c r="AG146" s="716"/>
      <c r="AH146" s="713"/>
      <c r="AI146" s="713"/>
      <c r="AJ146" s="713"/>
      <c r="AK146" s="713"/>
      <c r="AL146" s="713"/>
      <c r="AM146" s="713"/>
      <c r="AN146" s="713"/>
      <c r="AO146" s="713"/>
      <c r="AP146" s="713"/>
      <c r="AQ146" s="713"/>
      <c r="AR146" s="713"/>
      <c r="AS146" s="713"/>
      <c r="AT146" s="713"/>
      <c r="AU146" s="713"/>
      <c r="AV146" s="713"/>
      <c r="AW146" s="713"/>
      <c r="AX146" s="713"/>
      <c r="AY146" s="713"/>
      <c r="AZ146" s="713"/>
      <c r="BA146" s="713"/>
      <c r="BB146" s="713"/>
      <c r="BC146" s="713"/>
      <c r="BD146" s="713"/>
      <c r="BE146" s="713"/>
      <c r="BF146" s="713"/>
      <c r="BG146" s="713"/>
      <c r="BH146" s="713"/>
      <c r="BI146" s="713"/>
      <c r="BJ146" s="713"/>
      <c r="BK146" s="713"/>
      <c r="BL146" s="713"/>
      <c r="BM146" s="713"/>
      <c r="BN146" s="713"/>
      <c r="BO146" s="713"/>
      <c r="BP146" s="713"/>
      <c r="BQ146" s="713"/>
      <c r="BR146" s="713"/>
      <c r="BS146" s="713"/>
      <c r="BT146" s="713"/>
      <c r="BU146" s="713"/>
      <c r="BV146" s="713"/>
      <c r="BW146" s="713"/>
      <c r="BX146" s="713"/>
      <c r="BY146" s="713"/>
      <c r="BZ146" s="713"/>
      <c r="CA146" s="713"/>
      <c r="CB146" s="713"/>
      <c r="CC146" s="713"/>
      <c r="CD146" s="713"/>
      <c r="CE146" s="713"/>
      <c r="CF146" s="713"/>
      <c r="CG146" s="713"/>
      <c r="CH146" s="713"/>
      <c r="CI146" s="713"/>
      <c r="CJ146" s="713"/>
      <c r="CK146" s="713"/>
      <c r="CL146" s="713"/>
      <c r="CM146" s="713"/>
      <c r="CN146" s="713"/>
      <c r="CO146" s="713"/>
      <c r="CP146" s="713"/>
      <c r="CQ146" s="713"/>
      <c r="CR146" s="713"/>
      <c r="CS146" s="713"/>
      <c r="CT146" s="713"/>
      <c r="CU146" s="713"/>
      <c r="CV146" s="713"/>
      <c r="CW146" s="713"/>
      <c r="CX146" s="713"/>
    </row>
    <row r="147" spans="2:33" ht="9" customHeight="1">
      <c r="B147" s="717"/>
      <c r="C147" s="717"/>
      <c r="D147" s="717"/>
      <c r="E147" s="718"/>
      <c r="F147" s="718"/>
      <c r="G147" s="717"/>
      <c r="I147" s="722"/>
      <c r="J147" s="708"/>
      <c r="K147" s="708"/>
      <c r="L147" s="708"/>
      <c r="M147" s="708"/>
      <c r="N147" s="708"/>
      <c r="O147" s="708"/>
      <c r="R147" s="719"/>
      <c r="S147" s="719"/>
      <c r="T147" s="719"/>
      <c r="U147" s="719"/>
      <c r="V147" s="719"/>
      <c r="W147" s="719"/>
      <c r="X147" s="720"/>
      <c r="AA147" s="721"/>
      <c r="AB147" s="721"/>
      <c r="AC147" s="721"/>
      <c r="AD147" s="721"/>
      <c r="AE147" s="721"/>
      <c r="AF147" s="721"/>
      <c r="AG147" s="721"/>
    </row>
    <row r="148" spans="1:33" ht="12" customHeight="1">
      <c r="A148" s="696" t="s">
        <v>130</v>
      </c>
      <c r="B148" s="717">
        <v>9965958317</v>
      </c>
      <c r="C148" s="717">
        <v>9965958317</v>
      </c>
      <c r="D148" s="717">
        <v>14480330900</v>
      </c>
      <c r="E148" s="718">
        <v>24446289217</v>
      </c>
      <c r="F148" s="718">
        <v>24446289217</v>
      </c>
      <c r="G148" s="717">
        <v>256686036.7785</v>
      </c>
      <c r="H148" s="697" t="s">
        <v>469</v>
      </c>
      <c r="I148" s="851"/>
      <c r="J148" s="712"/>
      <c r="K148" s="712"/>
      <c r="L148" s="712"/>
      <c r="M148" s="712"/>
      <c r="N148" s="712"/>
      <c r="O148" s="712"/>
      <c r="R148" s="719"/>
      <c r="S148" s="719"/>
      <c r="T148" s="719"/>
      <c r="U148" s="719"/>
      <c r="V148" s="719"/>
      <c r="W148" s="719"/>
      <c r="X148" s="720"/>
      <c r="AA148" s="721"/>
      <c r="AB148" s="721"/>
      <c r="AC148" s="721"/>
      <c r="AD148" s="721"/>
      <c r="AE148" s="721"/>
      <c r="AF148" s="721"/>
      <c r="AG148" s="721"/>
    </row>
    <row r="149" spans="1:33" ht="12" customHeight="1">
      <c r="A149" s="696" t="s">
        <v>132</v>
      </c>
      <c r="B149" s="717">
        <v>569753000</v>
      </c>
      <c r="C149" s="717">
        <v>569753000</v>
      </c>
      <c r="D149" s="717">
        <v>1108456600</v>
      </c>
      <c r="E149" s="718">
        <v>1678209600</v>
      </c>
      <c r="F149" s="718">
        <v>1678209600</v>
      </c>
      <c r="G149" s="717">
        <v>18460305.6</v>
      </c>
      <c r="H149" s="697">
        <v>2009</v>
      </c>
      <c r="I149" s="851"/>
      <c r="J149" s="712"/>
      <c r="K149" s="712"/>
      <c r="L149" s="712"/>
      <c r="M149" s="712"/>
      <c r="N149" s="712"/>
      <c r="O149" s="712"/>
      <c r="R149" s="719"/>
      <c r="S149" s="719"/>
      <c r="T149" s="719"/>
      <c r="U149" s="719"/>
      <c r="V149" s="719"/>
      <c r="W149" s="719"/>
      <c r="X149" s="720"/>
      <c r="AA149" s="721"/>
      <c r="AB149" s="721"/>
      <c r="AC149" s="721"/>
      <c r="AD149" s="721"/>
      <c r="AE149" s="721"/>
      <c r="AF149" s="721"/>
      <c r="AG149" s="721"/>
    </row>
    <row r="150" spans="1:33" ht="12" customHeight="1">
      <c r="A150" s="696" t="s">
        <v>134</v>
      </c>
      <c r="B150" s="717">
        <v>54404200</v>
      </c>
      <c r="C150" s="717">
        <v>54404200</v>
      </c>
      <c r="D150" s="717">
        <v>227815700</v>
      </c>
      <c r="E150" s="718">
        <v>282219900</v>
      </c>
      <c r="F150" s="718">
        <v>282219900</v>
      </c>
      <c r="G150" s="717">
        <v>1862651.34</v>
      </c>
      <c r="H150" s="697" t="s">
        <v>469</v>
      </c>
      <c r="I150" s="851"/>
      <c r="J150" s="712"/>
      <c r="K150" s="712"/>
      <c r="L150" s="712"/>
      <c r="M150" s="712"/>
      <c r="N150" s="712"/>
      <c r="O150" s="712"/>
      <c r="R150" s="719"/>
      <c r="S150" s="719"/>
      <c r="T150" s="719"/>
      <c r="U150" s="719"/>
      <c r="V150" s="719"/>
      <c r="W150" s="719"/>
      <c r="X150" s="720"/>
      <c r="AA150" s="721"/>
      <c r="AB150" s="721"/>
      <c r="AC150" s="721"/>
      <c r="AD150" s="721"/>
      <c r="AE150" s="721"/>
      <c r="AF150" s="721"/>
      <c r="AG150" s="721"/>
    </row>
    <row r="151" spans="1:33" ht="12" customHeight="1">
      <c r="A151" s="696" t="s">
        <v>136</v>
      </c>
      <c r="B151" s="717">
        <v>313613700</v>
      </c>
      <c r="C151" s="717">
        <v>312342500</v>
      </c>
      <c r="D151" s="717">
        <v>1954737500</v>
      </c>
      <c r="E151" s="718">
        <v>2268351200</v>
      </c>
      <c r="F151" s="718">
        <v>2267080000</v>
      </c>
      <c r="G151" s="717">
        <v>16549807.28</v>
      </c>
      <c r="H151" s="697" t="s">
        <v>469</v>
      </c>
      <c r="I151" s="851"/>
      <c r="J151" s="712"/>
      <c r="K151" s="712"/>
      <c r="L151" s="712"/>
      <c r="M151" s="712"/>
      <c r="N151" s="712"/>
      <c r="O151" s="712"/>
      <c r="R151" s="719"/>
      <c r="S151" s="719"/>
      <c r="T151" s="719"/>
      <c r="U151" s="719"/>
      <c r="V151" s="719"/>
      <c r="W151" s="719"/>
      <c r="X151" s="720"/>
      <c r="AA151" s="721"/>
      <c r="AB151" s="721"/>
      <c r="AC151" s="721"/>
      <c r="AD151" s="721"/>
      <c r="AE151" s="721"/>
      <c r="AF151" s="721"/>
      <c r="AG151" s="721"/>
    </row>
    <row r="152" spans="1:33" ht="12" customHeight="1">
      <c r="A152" s="696" t="s">
        <v>138</v>
      </c>
      <c r="B152" s="717">
        <v>64584200</v>
      </c>
      <c r="C152" s="717">
        <v>64584200</v>
      </c>
      <c r="D152" s="717">
        <v>298703900</v>
      </c>
      <c r="E152" s="718">
        <v>363288100</v>
      </c>
      <c r="F152" s="718">
        <v>363288100</v>
      </c>
      <c r="G152" s="717">
        <v>2942633.61</v>
      </c>
      <c r="H152" s="697">
        <v>2009</v>
      </c>
      <c r="I152" s="851"/>
      <c r="J152" s="712"/>
      <c r="K152" s="712"/>
      <c r="L152" s="712"/>
      <c r="M152" s="712"/>
      <c r="N152" s="712"/>
      <c r="O152" s="712"/>
      <c r="R152" s="719"/>
      <c r="S152" s="719"/>
      <c r="T152" s="719"/>
      <c r="U152" s="719"/>
      <c r="V152" s="719"/>
      <c r="W152" s="719"/>
      <c r="X152" s="720"/>
      <c r="AA152" s="721"/>
      <c r="AB152" s="721"/>
      <c r="AC152" s="721"/>
      <c r="AD152" s="721"/>
      <c r="AE152" s="721"/>
      <c r="AF152" s="721"/>
      <c r="AG152" s="721"/>
    </row>
    <row r="153" spans="2:33" ht="9" customHeight="1">
      <c r="B153" s="717"/>
      <c r="C153" s="717"/>
      <c r="D153" s="717"/>
      <c r="E153" s="718"/>
      <c r="F153" s="718"/>
      <c r="G153" s="717"/>
      <c r="I153" s="722"/>
      <c r="J153" s="708"/>
      <c r="K153" s="708"/>
      <c r="L153" s="708"/>
      <c r="M153" s="708"/>
      <c r="N153" s="708"/>
      <c r="O153" s="708"/>
      <c r="R153" s="719"/>
      <c r="S153" s="719"/>
      <c r="T153" s="719"/>
      <c r="U153" s="719"/>
      <c r="V153" s="719"/>
      <c r="W153" s="719"/>
      <c r="X153" s="720"/>
      <c r="AA153" s="721"/>
      <c r="AB153" s="721"/>
      <c r="AC153" s="721"/>
      <c r="AD153" s="721"/>
      <c r="AE153" s="721"/>
      <c r="AF153" s="721"/>
      <c r="AG153" s="721"/>
    </row>
    <row r="154" spans="1:33" ht="12" customHeight="1">
      <c r="A154" s="696" t="s">
        <v>116</v>
      </c>
      <c r="B154" s="717">
        <v>2022089200</v>
      </c>
      <c r="C154" s="717">
        <v>2022089200</v>
      </c>
      <c r="D154" s="717">
        <v>3337520900</v>
      </c>
      <c r="E154" s="718">
        <v>5359610100</v>
      </c>
      <c r="F154" s="718">
        <v>5359610100</v>
      </c>
      <c r="G154" s="717">
        <v>47164568.88</v>
      </c>
      <c r="H154" s="697">
        <v>2009</v>
      </c>
      <c r="I154" s="851"/>
      <c r="J154" s="712"/>
      <c r="K154" s="712"/>
      <c r="L154" s="712"/>
      <c r="M154" s="712"/>
      <c r="N154" s="712"/>
      <c r="O154" s="712"/>
      <c r="R154" s="719"/>
      <c r="S154" s="719"/>
      <c r="T154" s="719"/>
      <c r="U154" s="719"/>
      <c r="V154" s="719"/>
      <c r="W154" s="719"/>
      <c r="X154" s="720"/>
      <c r="AA154" s="721"/>
      <c r="AB154" s="721"/>
      <c r="AC154" s="721"/>
      <c r="AD154" s="721"/>
      <c r="AE154" s="721"/>
      <c r="AF154" s="721"/>
      <c r="AG154" s="721"/>
    </row>
    <row r="155" spans="1:33" ht="12" customHeight="1">
      <c r="A155" s="696" t="s">
        <v>140</v>
      </c>
      <c r="B155" s="717">
        <v>1851696400</v>
      </c>
      <c r="C155" s="717">
        <v>1851696400</v>
      </c>
      <c r="D155" s="717">
        <v>1399078400</v>
      </c>
      <c r="E155" s="718">
        <v>3250774800</v>
      </c>
      <c r="F155" s="718">
        <v>3250774800</v>
      </c>
      <c r="G155" s="717">
        <v>34783290.36</v>
      </c>
      <c r="H155" s="697">
        <v>2009</v>
      </c>
      <c r="I155" s="851"/>
      <c r="J155" s="712"/>
      <c r="K155" s="712"/>
      <c r="L155" s="712"/>
      <c r="M155" s="712"/>
      <c r="N155" s="712"/>
      <c r="O155" s="712"/>
      <c r="R155" s="719"/>
      <c r="S155" s="719"/>
      <c r="T155" s="719"/>
      <c r="U155" s="719"/>
      <c r="V155" s="719"/>
      <c r="W155" s="719"/>
      <c r="X155" s="720"/>
      <c r="AA155" s="721"/>
      <c r="AB155" s="721"/>
      <c r="AC155" s="721"/>
      <c r="AD155" s="721"/>
      <c r="AE155" s="721"/>
      <c r="AF155" s="721"/>
      <c r="AG155" s="721"/>
    </row>
    <row r="156" spans="1:33" ht="12" customHeight="1">
      <c r="A156" s="696" t="s">
        <v>812</v>
      </c>
      <c r="B156" s="717">
        <v>190774400</v>
      </c>
      <c r="C156" s="717">
        <v>184277890</v>
      </c>
      <c r="D156" s="717">
        <v>481764100</v>
      </c>
      <c r="E156" s="718">
        <v>672538500</v>
      </c>
      <c r="F156" s="718">
        <v>666041990</v>
      </c>
      <c r="G156" s="717">
        <v>5182119.44</v>
      </c>
      <c r="H156" s="697" t="s">
        <v>469</v>
      </c>
      <c r="I156" s="851"/>
      <c r="J156" s="712"/>
      <c r="K156" s="712"/>
      <c r="L156" s="712"/>
      <c r="M156" s="712"/>
      <c r="N156" s="712"/>
      <c r="O156" s="712"/>
      <c r="R156" s="719"/>
      <c r="S156" s="719"/>
      <c r="T156" s="719"/>
      <c r="U156" s="719"/>
      <c r="V156" s="719"/>
      <c r="W156" s="719"/>
      <c r="X156" s="720"/>
      <c r="AA156" s="721"/>
      <c r="AB156" s="721"/>
      <c r="AC156" s="721"/>
      <c r="AD156" s="721"/>
      <c r="AE156" s="721"/>
      <c r="AF156" s="721"/>
      <c r="AG156" s="721"/>
    </row>
    <row r="157" spans="1:102" s="708" customFormat="1" ht="12" customHeight="1">
      <c r="A157" s="708" t="s">
        <v>143</v>
      </c>
      <c r="B157" s="723">
        <v>1700529700</v>
      </c>
      <c r="C157" s="723">
        <v>1666758900</v>
      </c>
      <c r="D157" s="723">
        <v>1800812600</v>
      </c>
      <c r="E157" s="724">
        <v>3501342300</v>
      </c>
      <c r="F157" s="724">
        <v>3467571500</v>
      </c>
      <c r="G157" s="723">
        <v>23338713.98</v>
      </c>
      <c r="H157" s="711" t="s">
        <v>469</v>
      </c>
      <c r="I157" s="851"/>
      <c r="J157" s="712"/>
      <c r="K157" s="712"/>
      <c r="L157" s="712"/>
      <c r="M157" s="712"/>
      <c r="N157" s="712"/>
      <c r="O157" s="712"/>
      <c r="P157" s="713"/>
      <c r="Q157" s="713"/>
      <c r="R157" s="725"/>
      <c r="S157" s="725"/>
      <c r="T157" s="725"/>
      <c r="U157" s="725"/>
      <c r="V157" s="725"/>
      <c r="W157" s="725"/>
      <c r="X157" s="715"/>
      <c r="Y157" s="713"/>
      <c r="Z157" s="713"/>
      <c r="AA157" s="716"/>
      <c r="AB157" s="716"/>
      <c r="AC157" s="716"/>
      <c r="AD157" s="716"/>
      <c r="AE157" s="716"/>
      <c r="AF157" s="716"/>
      <c r="AG157" s="716"/>
      <c r="AH157" s="713"/>
      <c r="AI157" s="713"/>
      <c r="AJ157" s="713"/>
      <c r="AK157" s="713"/>
      <c r="AL157" s="713"/>
      <c r="AM157" s="713"/>
      <c r="AN157" s="713"/>
      <c r="AO157" s="713"/>
      <c r="AP157" s="713"/>
      <c r="AQ157" s="713"/>
      <c r="AR157" s="713"/>
      <c r="AS157" s="713"/>
      <c r="AT157" s="713"/>
      <c r="AU157" s="713"/>
      <c r="AV157" s="713"/>
      <c r="AW157" s="713"/>
      <c r="AX157" s="713"/>
      <c r="AY157" s="713"/>
      <c r="AZ157" s="713"/>
      <c r="BA157" s="713"/>
      <c r="BB157" s="713"/>
      <c r="BC157" s="713"/>
      <c r="BD157" s="713"/>
      <c r="BE157" s="713"/>
      <c r="BF157" s="713"/>
      <c r="BG157" s="713"/>
      <c r="BH157" s="713"/>
      <c r="BI157" s="713"/>
      <c r="BJ157" s="713"/>
      <c r="BK157" s="713"/>
      <c r="BL157" s="713"/>
      <c r="BM157" s="713"/>
      <c r="BN157" s="713"/>
      <c r="BO157" s="713"/>
      <c r="BP157" s="713"/>
      <c r="BQ157" s="713"/>
      <c r="BR157" s="713"/>
      <c r="BS157" s="713"/>
      <c r="BT157" s="713"/>
      <c r="BU157" s="713"/>
      <c r="BV157" s="713"/>
      <c r="BW157" s="713"/>
      <c r="BX157" s="713"/>
      <c r="BY157" s="713"/>
      <c r="BZ157" s="713"/>
      <c r="CA157" s="713"/>
      <c r="CB157" s="713"/>
      <c r="CC157" s="713"/>
      <c r="CD157" s="713"/>
      <c r="CE157" s="713"/>
      <c r="CF157" s="713"/>
      <c r="CG157" s="713"/>
      <c r="CH157" s="713"/>
      <c r="CI157" s="713"/>
      <c r="CJ157" s="713"/>
      <c r="CK157" s="713"/>
      <c r="CL157" s="713"/>
      <c r="CM157" s="713"/>
      <c r="CN157" s="713"/>
      <c r="CO157" s="713"/>
      <c r="CP157" s="713"/>
      <c r="CQ157" s="713"/>
      <c r="CR157" s="713"/>
      <c r="CS157" s="713"/>
      <c r="CT157" s="713"/>
      <c r="CU157" s="713"/>
      <c r="CV157" s="713"/>
      <c r="CW157" s="713"/>
      <c r="CX157" s="713"/>
    </row>
    <row r="158" spans="1:33" ht="12" customHeight="1">
      <c r="A158" s="696" t="s">
        <v>145</v>
      </c>
      <c r="B158" s="717">
        <v>86563300</v>
      </c>
      <c r="C158" s="717">
        <v>86563300</v>
      </c>
      <c r="D158" s="717">
        <v>355953790</v>
      </c>
      <c r="E158" s="718">
        <v>442517090</v>
      </c>
      <c r="F158" s="718">
        <v>442517090</v>
      </c>
      <c r="G158" s="717">
        <v>2522347.413</v>
      </c>
      <c r="H158" s="697">
        <v>2009</v>
      </c>
      <c r="I158" s="851"/>
      <c r="J158" s="712"/>
      <c r="K158" s="712"/>
      <c r="L158" s="712"/>
      <c r="M158" s="712"/>
      <c r="N158" s="712"/>
      <c r="O158" s="712"/>
      <c r="R158" s="719"/>
      <c r="S158" s="719"/>
      <c r="T158" s="719"/>
      <c r="U158" s="719"/>
      <c r="V158" s="719"/>
      <c r="W158" s="719"/>
      <c r="X158" s="720"/>
      <c r="AA158" s="721"/>
      <c r="AB158" s="721"/>
      <c r="AC158" s="721"/>
      <c r="AD158" s="721"/>
      <c r="AE158" s="721"/>
      <c r="AF158" s="721"/>
      <c r="AG158" s="721"/>
    </row>
    <row r="159" spans="2:33" ht="9" customHeight="1">
      <c r="B159" s="717"/>
      <c r="C159" s="717"/>
      <c r="D159" s="717"/>
      <c r="E159" s="718"/>
      <c r="F159" s="718"/>
      <c r="G159" s="717"/>
      <c r="I159" s="722"/>
      <c r="R159" s="719"/>
      <c r="S159" s="719"/>
      <c r="T159" s="719"/>
      <c r="U159" s="719"/>
      <c r="V159" s="719"/>
      <c r="W159" s="719"/>
      <c r="X159" s="720"/>
      <c r="AA159" s="721"/>
      <c r="AB159" s="721"/>
      <c r="AC159" s="721"/>
      <c r="AD159" s="721"/>
      <c r="AE159" s="721"/>
      <c r="AF159" s="721"/>
      <c r="AG159" s="721"/>
    </row>
    <row r="160" spans="1:102" s="708" customFormat="1" ht="12" customHeight="1">
      <c r="A160" s="708" t="s">
        <v>147</v>
      </c>
      <c r="B160" s="723">
        <v>3362026900</v>
      </c>
      <c r="C160" s="723">
        <v>3361825800</v>
      </c>
      <c r="D160" s="723">
        <v>8386203700</v>
      </c>
      <c r="E160" s="724">
        <v>11748230600</v>
      </c>
      <c r="F160" s="724">
        <v>11748029500</v>
      </c>
      <c r="G160" s="723">
        <v>122179506.8</v>
      </c>
      <c r="H160" s="711" t="s">
        <v>469</v>
      </c>
      <c r="I160" s="851"/>
      <c r="J160" s="712"/>
      <c r="K160" s="712"/>
      <c r="L160" s="712"/>
      <c r="M160" s="712"/>
      <c r="N160" s="712"/>
      <c r="O160" s="712"/>
      <c r="P160" s="713"/>
      <c r="Q160" s="713"/>
      <c r="R160" s="725"/>
      <c r="S160" s="725"/>
      <c r="T160" s="725"/>
      <c r="U160" s="725"/>
      <c r="V160" s="725"/>
      <c r="W160" s="725"/>
      <c r="X160" s="715"/>
      <c r="Y160" s="713"/>
      <c r="Z160" s="713"/>
      <c r="AA160" s="716"/>
      <c r="AB160" s="716"/>
      <c r="AC160" s="716"/>
      <c r="AD160" s="716"/>
      <c r="AE160" s="716"/>
      <c r="AF160" s="716"/>
      <c r="AG160" s="716"/>
      <c r="AH160" s="713"/>
      <c r="AI160" s="713"/>
      <c r="AJ160" s="713"/>
      <c r="AK160" s="713"/>
      <c r="AL160" s="713"/>
      <c r="AM160" s="713"/>
      <c r="AN160" s="713"/>
      <c r="AO160" s="713"/>
      <c r="AP160" s="713"/>
      <c r="AQ160" s="713"/>
      <c r="AR160" s="713"/>
      <c r="AS160" s="713"/>
      <c r="AT160" s="713"/>
      <c r="AU160" s="713"/>
      <c r="AV160" s="713"/>
      <c r="AW160" s="713"/>
      <c r="AX160" s="713"/>
      <c r="AY160" s="713"/>
      <c r="AZ160" s="713"/>
      <c r="BA160" s="713"/>
      <c r="BB160" s="713"/>
      <c r="BC160" s="713"/>
      <c r="BD160" s="713"/>
      <c r="BE160" s="713"/>
      <c r="BF160" s="713"/>
      <c r="BG160" s="713"/>
      <c r="BH160" s="713"/>
      <c r="BI160" s="713"/>
      <c r="BJ160" s="713"/>
      <c r="BK160" s="713"/>
      <c r="BL160" s="713"/>
      <c r="BM160" s="713"/>
      <c r="BN160" s="713"/>
      <c r="BO160" s="713"/>
      <c r="BP160" s="713"/>
      <c r="BQ160" s="713"/>
      <c r="BR160" s="713"/>
      <c r="BS160" s="713"/>
      <c r="BT160" s="713"/>
      <c r="BU160" s="713"/>
      <c r="BV160" s="713"/>
      <c r="BW160" s="713"/>
      <c r="BX160" s="713"/>
      <c r="BY160" s="713"/>
      <c r="BZ160" s="713"/>
      <c r="CA160" s="713"/>
      <c r="CB160" s="713"/>
      <c r="CC160" s="713"/>
      <c r="CD160" s="713"/>
      <c r="CE160" s="713"/>
      <c r="CF160" s="713"/>
      <c r="CG160" s="713"/>
      <c r="CH160" s="713"/>
      <c r="CI160" s="713"/>
      <c r="CJ160" s="713"/>
      <c r="CK160" s="713"/>
      <c r="CL160" s="713"/>
      <c r="CM160" s="713"/>
      <c r="CN160" s="713"/>
      <c r="CO160" s="713"/>
      <c r="CP160" s="713"/>
      <c r="CQ160" s="713"/>
      <c r="CR160" s="713"/>
      <c r="CS160" s="713"/>
      <c r="CT160" s="713"/>
      <c r="CU160" s="713"/>
      <c r="CV160" s="713"/>
      <c r="CW160" s="713"/>
      <c r="CX160" s="713"/>
    </row>
    <row r="161" spans="1:33" ht="12" customHeight="1">
      <c r="A161" s="696" t="s">
        <v>471</v>
      </c>
      <c r="B161" s="717">
        <v>1345124600</v>
      </c>
      <c r="C161" s="717">
        <v>1294303500</v>
      </c>
      <c r="D161" s="717">
        <v>2495287000</v>
      </c>
      <c r="E161" s="718">
        <v>3840411600</v>
      </c>
      <c r="F161" s="718">
        <v>3789590500</v>
      </c>
      <c r="G161" s="717">
        <v>22358583.95</v>
      </c>
      <c r="H161" s="697" t="s">
        <v>469</v>
      </c>
      <c r="I161" s="851"/>
      <c r="J161" s="712"/>
      <c r="K161" s="712"/>
      <c r="L161" s="712"/>
      <c r="M161" s="712"/>
      <c r="N161" s="712"/>
      <c r="O161" s="712"/>
      <c r="R161" s="719"/>
      <c r="S161" s="719"/>
      <c r="T161" s="719"/>
      <c r="U161" s="719"/>
      <c r="V161" s="719"/>
      <c r="W161" s="719"/>
      <c r="X161" s="720"/>
      <c r="AA161" s="721"/>
      <c r="AB161" s="721"/>
      <c r="AC161" s="721"/>
      <c r="AD161" s="721"/>
      <c r="AE161" s="721"/>
      <c r="AF161" s="721"/>
      <c r="AG161" s="721"/>
    </row>
    <row r="162" spans="1:102" s="708" customFormat="1" ht="12" customHeight="1">
      <c r="A162" s="708" t="s">
        <v>151</v>
      </c>
      <c r="B162" s="723">
        <v>339238200</v>
      </c>
      <c r="C162" s="723">
        <v>339238200</v>
      </c>
      <c r="D162" s="723">
        <v>999158900</v>
      </c>
      <c r="E162" s="724">
        <v>1338397100</v>
      </c>
      <c r="F162" s="724">
        <v>1338397100</v>
      </c>
      <c r="G162" s="723">
        <v>12848612.16</v>
      </c>
      <c r="H162" s="711">
        <v>2009</v>
      </c>
      <c r="I162" s="851"/>
      <c r="J162" s="712"/>
      <c r="K162" s="712"/>
      <c r="L162" s="712"/>
      <c r="M162" s="712"/>
      <c r="N162" s="712"/>
      <c r="O162" s="712"/>
      <c r="P162" s="713"/>
      <c r="Q162" s="713"/>
      <c r="R162" s="725"/>
      <c r="S162" s="725"/>
      <c r="T162" s="725"/>
      <c r="U162" s="725"/>
      <c r="V162" s="725"/>
      <c r="W162" s="725"/>
      <c r="X162" s="715"/>
      <c r="Y162" s="713"/>
      <c r="Z162" s="713"/>
      <c r="AA162" s="716"/>
      <c r="AB162" s="716"/>
      <c r="AC162" s="716"/>
      <c r="AD162" s="716"/>
      <c r="AE162" s="716"/>
      <c r="AF162" s="716"/>
      <c r="AG162" s="716"/>
      <c r="AH162" s="713"/>
      <c r="AI162" s="713"/>
      <c r="AJ162" s="713"/>
      <c r="AK162" s="713"/>
      <c r="AL162" s="713"/>
      <c r="AM162" s="713"/>
      <c r="AN162" s="713"/>
      <c r="AO162" s="713"/>
      <c r="AP162" s="713"/>
      <c r="AQ162" s="713"/>
      <c r="AR162" s="713"/>
      <c r="AS162" s="713"/>
      <c r="AT162" s="713"/>
      <c r="AU162" s="713"/>
      <c r="AV162" s="713"/>
      <c r="AW162" s="713"/>
      <c r="AX162" s="713"/>
      <c r="AY162" s="713"/>
      <c r="AZ162" s="713"/>
      <c r="BA162" s="713"/>
      <c r="BB162" s="713"/>
      <c r="BC162" s="713"/>
      <c r="BD162" s="713"/>
      <c r="BE162" s="713"/>
      <c r="BF162" s="713"/>
      <c r="BG162" s="713"/>
      <c r="BH162" s="713"/>
      <c r="BI162" s="713"/>
      <c r="BJ162" s="713"/>
      <c r="BK162" s="713"/>
      <c r="BL162" s="713"/>
      <c r="BM162" s="713"/>
      <c r="BN162" s="713"/>
      <c r="BO162" s="713"/>
      <c r="BP162" s="713"/>
      <c r="BQ162" s="713"/>
      <c r="BR162" s="713"/>
      <c r="BS162" s="713"/>
      <c r="BT162" s="713"/>
      <c r="BU162" s="713"/>
      <c r="BV162" s="713"/>
      <c r="BW162" s="713"/>
      <c r="BX162" s="713"/>
      <c r="BY162" s="713"/>
      <c r="BZ162" s="713"/>
      <c r="CA162" s="713"/>
      <c r="CB162" s="713"/>
      <c r="CC162" s="713"/>
      <c r="CD162" s="713"/>
      <c r="CE162" s="713"/>
      <c r="CF162" s="713"/>
      <c r="CG162" s="713"/>
      <c r="CH162" s="713"/>
      <c r="CI162" s="713"/>
      <c r="CJ162" s="713"/>
      <c r="CK162" s="713"/>
      <c r="CL162" s="713"/>
      <c r="CM162" s="713"/>
      <c r="CN162" s="713"/>
      <c r="CO162" s="713"/>
      <c r="CP162" s="713"/>
      <c r="CQ162" s="713"/>
      <c r="CR162" s="713"/>
      <c r="CS162" s="713"/>
      <c r="CT162" s="713"/>
      <c r="CU162" s="713"/>
      <c r="CV162" s="713"/>
      <c r="CW162" s="713"/>
      <c r="CX162" s="713"/>
    </row>
    <row r="163" spans="1:33" ht="12" customHeight="1">
      <c r="A163" s="698" t="s">
        <v>472</v>
      </c>
      <c r="B163" s="717">
        <v>168620800</v>
      </c>
      <c r="C163" s="717">
        <v>168620800</v>
      </c>
      <c r="D163" s="717">
        <v>419739300</v>
      </c>
      <c r="E163" s="719">
        <v>588360100</v>
      </c>
      <c r="F163" s="719">
        <v>588360100</v>
      </c>
      <c r="G163" s="717">
        <v>3824340.65</v>
      </c>
      <c r="H163" s="697" t="s">
        <v>469</v>
      </c>
      <c r="I163" s="851"/>
      <c r="J163" s="712"/>
      <c r="K163" s="712"/>
      <c r="L163" s="712"/>
      <c r="M163" s="712"/>
      <c r="N163" s="712"/>
      <c r="O163" s="712"/>
      <c r="R163" s="719"/>
      <c r="S163" s="719"/>
      <c r="T163" s="719"/>
      <c r="U163" s="719"/>
      <c r="V163" s="719"/>
      <c r="W163" s="719"/>
      <c r="X163" s="720"/>
      <c r="AA163" s="721"/>
      <c r="AB163" s="721"/>
      <c r="AC163" s="721"/>
      <c r="AD163" s="721"/>
      <c r="AE163" s="721"/>
      <c r="AF163" s="721"/>
      <c r="AG163" s="721"/>
    </row>
    <row r="164" spans="1:33" ht="12" customHeight="1">
      <c r="A164" s="696" t="s">
        <v>155</v>
      </c>
      <c r="B164" s="717">
        <v>1049471300</v>
      </c>
      <c r="C164" s="717">
        <v>1040934100</v>
      </c>
      <c r="D164" s="717">
        <v>3850710900</v>
      </c>
      <c r="E164" s="718">
        <v>4900182200</v>
      </c>
      <c r="F164" s="718">
        <v>4891645000</v>
      </c>
      <c r="G164" s="717">
        <v>51362272.5</v>
      </c>
      <c r="H164" s="697" t="s">
        <v>469</v>
      </c>
      <c r="I164" s="851"/>
      <c r="J164" s="712"/>
      <c r="K164" s="712"/>
      <c r="L164" s="712"/>
      <c r="M164" s="712"/>
      <c r="N164" s="712"/>
      <c r="O164" s="712"/>
      <c r="R164" s="735"/>
      <c r="S164" s="735"/>
      <c r="T164" s="735"/>
      <c r="U164" s="735"/>
      <c r="V164" s="735"/>
      <c r="W164" s="735"/>
      <c r="X164" s="720"/>
      <c r="AA164" s="721"/>
      <c r="AB164" s="721"/>
      <c r="AC164" s="721"/>
      <c r="AD164" s="721"/>
      <c r="AE164" s="721"/>
      <c r="AF164" s="721"/>
      <c r="AG164" s="721"/>
    </row>
    <row r="165" spans="1:33" ht="13.5">
      <c r="A165" s="695" t="s">
        <v>288</v>
      </c>
      <c r="I165" s="722"/>
      <c r="Q165" s="699"/>
      <c r="AA165" s="721"/>
      <c r="AB165" s="721"/>
      <c r="AC165" s="721"/>
      <c r="AD165" s="721"/>
      <c r="AE165" s="721"/>
      <c r="AF165" s="721"/>
      <c r="AG165" s="721"/>
    </row>
    <row r="166" spans="1:33" ht="12.75">
      <c r="A166" s="978" t="s">
        <v>461</v>
      </c>
      <c r="B166" s="978"/>
      <c r="C166" s="978"/>
      <c r="D166" s="978"/>
      <c r="E166" s="978"/>
      <c r="F166" s="978"/>
      <c r="G166" s="978"/>
      <c r="H166" s="978"/>
      <c r="I166" s="730"/>
      <c r="Q166" s="745"/>
      <c r="R166" s="745"/>
      <c r="S166" s="745"/>
      <c r="T166" s="745"/>
      <c r="U166" s="745"/>
      <c r="V166" s="745"/>
      <c r="W166" s="745"/>
      <c r="X166" s="745"/>
      <c r="AA166" s="721"/>
      <c r="AB166" s="721"/>
      <c r="AC166" s="721"/>
      <c r="AD166" s="721"/>
      <c r="AE166" s="721"/>
      <c r="AF166" s="721"/>
      <c r="AG166" s="721"/>
    </row>
    <row r="167" spans="1:33" ht="12" thickBot="1">
      <c r="A167" s="702"/>
      <c r="B167" s="702"/>
      <c r="C167" s="702"/>
      <c r="D167" s="702"/>
      <c r="E167" s="702"/>
      <c r="F167" s="702"/>
      <c r="G167" s="702"/>
      <c r="H167" s="702"/>
      <c r="I167" s="731"/>
      <c r="Q167" s="745"/>
      <c r="R167" s="745"/>
      <c r="S167" s="745"/>
      <c r="T167" s="745"/>
      <c r="U167" s="745"/>
      <c r="V167" s="745"/>
      <c r="W167" s="745"/>
      <c r="X167" s="745"/>
      <c r="AA167" s="721"/>
      <c r="AB167" s="721"/>
      <c r="AC167" s="721"/>
      <c r="AD167" s="721"/>
      <c r="AE167" s="721"/>
      <c r="AF167" s="721"/>
      <c r="AG167" s="721"/>
    </row>
    <row r="168" spans="9:33" ht="11.25">
      <c r="I168" s="722"/>
      <c r="AA168" s="721"/>
      <c r="AB168" s="721"/>
      <c r="AC168" s="721"/>
      <c r="AD168" s="721"/>
      <c r="AE168" s="721"/>
      <c r="AF168" s="721"/>
      <c r="AG168" s="721"/>
    </row>
    <row r="169" spans="1:102" s="752" customFormat="1" ht="12">
      <c r="A169" s="703" t="s">
        <v>801</v>
      </c>
      <c r="B169" s="703" t="s">
        <v>462</v>
      </c>
      <c r="C169" s="703" t="s">
        <v>463</v>
      </c>
      <c r="D169" s="703" t="s">
        <v>464</v>
      </c>
      <c r="E169" s="703" t="s">
        <v>465</v>
      </c>
      <c r="F169" s="703" t="s">
        <v>466</v>
      </c>
      <c r="G169" s="703" t="s">
        <v>467</v>
      </c>
      <c r="H169" s="704" t="s">
        <v>468</v>
      </c>
      <c r="I169" s="732"/>
      <c r="P169" s="699"/>
      <c r="Q169" s="707"/>
      <c r="R169" s="707"/>
      <c r="S169" s="707"/>
      <c r="T169" s="707"/>
      <c r="U169" s="707"/>
      <c r="V169" s="707"/>
      <c r="W169" s="707"/>
      <c r="X169" s="707"/>
      <c r="Y169" s="699"/>
      <c r="Z169" s="698"/>
      <c r="AA169" s="721"/>
      <c r="AB169" s="721"/>
      <c r="AC169" s="721"/>
      <c r="AD169" s="721"/>
      <c r="AE169" s="721"/>
      <c r="AF169" s="721"/>
      <c r="AG169" s="721"/>
      <c r="AH169" s="699"/>
      <c r="AI169" s="699"/>
      <c r="AJ169" s="699"/>
      <c r="AK169" s="699"/>
      <c r="AL169" s="699"/>
      <c r="AM169" s="699"/>
      <c r="AN169" s="699"/>
      <c r="AO169" s="699"/>
      <c r="AP169" s="699"/>
      <c r="AQ169" s="699"/>
      <c r="AR169" s="699"/>
      <c r="AS169" s="699"/>
      <c r="AT169" s="699"/>
      <c r="AU169" s="699"/>
      <c r="AV169" s="699"/>
      <c r="AW169" s="699"/>
      <c r="AX169" s="699"/>
      <c r="AY169" s="699"/>
      <c r="AZ169" s="699"/>
      <c r="BA169" s="699"/>
      <c r="BB169" s="699"/>
      <c r="BC169" s="699"/>
      <c r="BD169" s="699"/>
      <c r="BE169" s="699"/>
      <c r="BF169" s="699"/>
      <c r="BG169" s="699"/>
      <c r="BH169" s="699"/>
      <c r="BI169" s="699"/>
      <c r="BJ169" s="699"/>
      <c r="BK169" s="699"/>
      <c r="BL169" s="699"/>
      <c r="BM169" s="699"/>
      <c r="BN169" s="699"/>
      <c r="BO169" s="699"/>
      <c r="BP169" s="699"/>
      <c r="BQ169" s="699"/>
      <c r="BR169" s="699"/>
      <c r="BS169" s="699"/>
      <c r="BT169" s="699"/>
      <c r="BU169" s="699"/>
      <c r="BV169" s="699"/>
      <c r="BW169" s="699"/>
      <c r="BX169" s="699"/>
      <c r="BY169" s="699"/>
      <c r="BZ169" s="699"/>
      <c r="CA169" s="699"/>
      <c r="CB169" s="699"/>
      <c r="CC169" s="699"/>
      <c r="CD169" s="699"/>
      <c r="CE169" s="699"/>
      <c r="CF169" s="699"/>
      <c r="CG169" s="699"/>
      <c r="CH169" s="699"/>
      <c r="CI169" s="699"/>
      <c r="CJ169" s="699"/>
      <c r="CK169" s="699"/>
      <c r="CL169" s="699"/>
      <c r="CM169" s="699"/>
      <c r="CN169" s="699"/>
      <c r="CO169" s="699"/>
      <c r="CP169" s="699"/>
      <c r="CQ169" s="699"/>
      <c r="CR169" s="699"/>
      <c r="CS169" s="699"/>
      <c r="CT169" s="699"/>
      <c r="CU169" s="699"/>
      <c r="CV169" s="699"/>
      <c r="CW169" s="699"/>
      <c r="CX169" s="699"/>
    </row>
    <row r="170" spans="9:33" ht="8.25" customHeight="1">
      <c r="I170" s="722"/>
      <c r="AA170" s="721"/>
      <c r="AB170" s="721"/>
      <c r="AC170" s="721"/>
      <c r="AD170" s="721"/>
      <c r="AE170" s="721"/>
      <c r="AF170" s="721"/>
      <c r="AG170" s="721"/>
    </row>
    <row r="171" spans="1:102" s="708" customFormat="1" ht="12" customHeight="1">
      <c r="A171" s="708" t="s">
        <v>473</v>
      </c>
      <c r="B171" s="709">
        <v>1782297200</v>
      </c>
      <c r="C171" s="709">
        <v>1778468700</v>
      </c>
      <c r="D171" s="709">
        <v>1980558000</v>
      </c>
      <c r="E171" s="710">
        <v>3762855200</v>
      </c>
      <c r="F171" s="710">
        <v>3759026700</v>
      </c>
      <c r="G171" s="709">
        <v>50746860.45</v>
      </c>
      <c r="H171" s="711">
        <v>2009</v>
      </c>
      <c r="I171" s="851"/>
      <c r="J171" s="712"/>
      <c r="K171" s="712"/>
      <c r="L171" s="712"/>
      <c r="M171" s="712"/>
      <c r="N171" s="712"/>
      <c r="O171" s="712"/>
      <c r="P171" s="713"/>
      <c r="Q171" s="713"/>
      <c r="R171" s="725"/>
      <c r="S171" s="725"/>
      <c r="T171" s="725"/>
      <c r="U171" s="725"/>
      <c r="V171" s="725"/>
      <c r="W171" s="725"/>
      <c r="X171" s="715"/>
      <c r="Y171" s="713"/>
      <c r="Z171" s="713"/>
      <c r="AA171" s="716"/>
      <c r="AB171" s="716"/>
      <c r="AC171" s="716"/>
      <c r="AD171" s="716"/>
      <c r="AE171" s="716"/>
      <c r="AF171" s="716"/>
      <c r="AG171" s="716"/>
      <c r="AH171" s="713"/>
      <c r="AI171" s="713"/>
      <c r="AJ171" s="713"/>
      <c r="AK171" s="713"/>
      <c r="AL171" s="713"/>
      <c r="AM171" s="713"/>
      <c r="AN171" s="713"/>
      <c r="AO171" s="713"/>
      <c r="AP171" s="713"/>
      <c r="AQ171" s="713"/>
      <c r="AR171" s="713"/>
      <c r="AS171" s="713"/>
      <c r="AT171" s="713"/>
      <c r="AU171" s="713"/>
      <c r="AV171" s="713"/>
      <c r="AW171" s="713"/>
      <c r="AX171" s="713"/>
      <c r="AY171" s="713"/>
      <c r="AZ171" s="713"/>
      <c r="BA171" s="713"/>
      <c r="BB171" s="713"/>
      <c r="BC171" s="713"/>
      <c r="BD171" s="713"/>
      <c r="BE171" s="713"/>
      <c r="BF171" s="713"/>
      <c r="BG171" s="713"/>
      <c r="BH171" s="713"/>
      <c r="BI171" s="713"/>
      <c r="BJ171" s="713"/>
      <c r="BK171" s="713"/>
      <c r="BL171" s="713"/>
      <c r="BM171" s="713"/>
      <c r="BN171" s="713"/>
      <c r="BO171" s="713"/>
      <c r="BP171" s="713"/>
      <c r="BQ171" s="713"/>
      <c r="BR171" s="713"/>
      <c r="BS171" s="713"/>
      <c r="BT171" s="713"/>
      <c r="BU171" s="713"/>
      <c r="BV171" s="713"/>
      <c r="BW171" s="713"/>
      <c r="BX171" s="713"/>
      <c r="BY171" s="713"/>
      <c r="BZ171" s="713"/>
      <c r="CA171" s="713"/>
      <c r="CB171" s="713"/>
      <c r="CC171" s="713"/>
      <c r="CD171" s="713"/>
      <c r="CE171" s="713"/>
      <c r="CF171" s="713"/>
      <c r="CG171" s="713"/>
      <c r="CH171" s="713"/>
      <c r="CI171" s="713"/>
      <c r="CJ171" s="713"/>
      <c r="CK171" s="713"/>
      <c r="CL171" s="713"/>
      <c r="CM171" s="713"/>
      <c r="CN171" s="713"/>
      <c r="CO171" s="713"/>
      <c r="CP171" s="713"/>
      <c r="CQ171" s="713"/>
      <c r="CR171" s="713"/>
      <c r="CS171" s="713"/>
      <c r="CT171" s="713"/>
      <c r="CU171" s="713"/>
      <c r="CV171" s="713"/>
      <c r="CW171" s="713"/>
      <c r="CX171" s="713"/>
    </row>
    <row r="172" spans="1:102" s="708" customFormat="1" ht="12" customHeight="1">
      <c r="A172" s="708" t="s">
        <v>159</v>
      </c>
      <c r="B172" s="723">
        <v>420352800</v>
      </c>
      <c r="C172" s="723">
        <v>420352800</v>
      </c>
      <c r="D172" s="723">
        <v>680341700</v>
      </c>
      <c r="E172" s="724">
        <v>1100694500</v>
      </c>
      <c r="F172" s="724">
        <v>1100694500</v>
      </c>
      <c r="G172" s="723">
        <v>18161459.25</v>
      </c>
      <c r="H172" s="697" t="s">
        <v>469</v>
      </c>
      <c r="I172" s="851"/>
      <c r="J172" s="712"/>
      <c r="K172" s="712"/>
      <c r="L172" s="712"/>
      <c r="M172" s="712"/>
      <c r="N172" s="712"/>
      <c r="O172" s="712"/>
      <c r="P172" s="713"/>
      <c r="Q172" s="713"/>
      <c r="R172" s="725"/>
      <c r="S172" s="725"/>
      <c r="T172" s="725"/>
      <c r="U172" s="725"/>
      <c r="V172" s="725"/>
      <c r="W172" s="725"/>
      <c r="X172" s="715"/>
      <c r="Y172" s="713"/>
      <c r="Z172" s="713"/>
      <c r="AA172" s="716"/>
      <c r="AB172" s="716"/>
      <c r="AC172" s="716"/>
      <c r="AD172" s="716"/>
      <c r="AE172" s="716"/>
      <c r="AF172" s="716"/>
      <c r="AG172" s="716"/>
      <c r="AH172" s="713"/>
      <c r="AI172" s="713"/>
      <c r="AJ172" s="713"/>
      <c r="AK172" s="713"/>
      <c r="AL172" s="713"/>
      <c r="AM172" s="713"/>
      <c r="AN172" s="713"/>
      <c r="AO172" s="713"/>
      <c r="AP172" s="713"/>
      <c r="AQ172" s="713"/>
      <c r="AR172" s="713"/>
      <c r="AS172" s="713"/>
      <c r="AT172" s="713"/>
      <c r="AU172" s="713"/>
      <c r="AV172" s="713"/>
      <c r="AW172" s="713"/>
      <c r="AX172" s="713"/>
      <c r="AY172" s="713"/>
      <c r="AZ172" s="713"/>
      <c r="BA172" s="713"/>
      <c r="BB172" s="713"/>
      <c r="BC172" s="713"/>
      <c r="BD172" s="713"/>
      <c r="BE172" s="713"/>
      <c r="BF172" s="713"/>
      <c r="BG172" s="713"/>
      <c r="BH172" s="713"/>
      <c r="BI172" s="713"/>
      <c r="BJ172" s="713"/>
      <c r="BK172" s="713"/>
      <c r="BL172" s="713"/>
      <c r="BM172" s="713"/>
      <c r="BN172" s="713"/>
      <c r="BO172" s="713"/>
      <c r="BP172" s="713"/>
      <c r="BQ172" s="713"/>
      <c r="BR172" s="713"/>
      <c r="BS172" s="713"/>
      <c r="BT172" s="713"/>
      <c r="BU172" s="713"/>
      <c r="BV172" s="713"/>
      <c r="BW172" s="713"/>
      <c r="BX172" s="713"/>
      <c r="BY172" s="713"/>
      <c r="BZ172" s="713"/>
      <c r="CA172" s="713"/>
      <c r="CB172" s="713"/>
      <c r="CC172" s="713"/>
      <c r="CD172" s="713"/>
      <c r="CE172" s="713"/>
      <c r="CF172" s="713"/>
      <c r="CG172" s="713"/>
      <c r="CH172" s="713"/>
      <c r="CI172" s="713"/>
      <c r="CJ172" s="713"/>
      <c r="CK172" s="713"/>
      <c r="CL172" s="713"/>
      <c r="CM172" s="713"/>
      <c r="CN172" s="713"/>
      <c r="CO172" s="713"/>
      <c r="CP172" s="713"/>
      <c r="CQ172" s="713"/>
      <c r="CR172" s="713"/>
      <c r="CS172" s="713"/>
      <c r="CT172" s="713"/>
      <c r="CU172" s="713"/>
      <c r="CV172" s="713"/>
      <c r="CW172" s="713"/>
      <c r="CX172" s="713"/>
    </row>
    <row r="173" spans="1:33" ht="12" customHeight="1">
      <c r="A173" s="696" t="s">
        <v>161</v>
      </c>
      <c r="B173" s="717">
        <v>132292100</v>
      </c>
      <c r="C173" s="717">
        <v>132292100</v>
      </c>
      <c r="D173" s="717">
        <v>560123100</v>
      </c>
      <c r="E173" s="718">
        <v>692415200</v>
      </c>
      <c r="F173" s="718">
        <v>692415200</v>
      </c>
      <c r="G173" s="717">
        <v>7049894.600319999</v>
      </c>
      <c r="H173" s="697" t="s">
        <v>469</v>
      </c>
      <c r="I173" s="851"/>
      <c r="J173" s="712"/>
      <c r="K173" s="712"/>
      <c r="L173" s="712"/>
      <c r="M173" s="712"/>
      <c r="N173" s="712"/>
      <c r="O173" s="712"/>
      <c r="R173" s="719"/>
      <c r="S173" s="719"/>
      <c r="T173" s="719"/>
      <c r="U173" s="719"/>
      <c r="V173" s="719"/>
      <c r="W173" s="719"/>
      <c r="X173" s="720"/>
      <c r="AA173" s="721"/>
      <c r="AB173" s="721"/>
      <c r="AC173" s="721"/>
      <c r="AD173" s="721"/>
      <c r="AE173" s="721"/>
      <c r="AF173" s="721"/>
      <c r="AG173" s="721"/>
    </row>
    <row r="174" spans="1:33" ht="12" customHeight="1">
      <c r="A174" s="696" t="s">
        <v>163</v>
      </c>
      <c r="B174" s="717">
        <v>4268965100</v>
      </c>
      <c r="C174" s="717">
        <v>4268965100</v>
      </c>
      <c r="D174" s="717">
        <v>11318996217</v>
      </c>
      <c r="E174" s="718">
        <v>15587961317</v>
      </c>
      <c r="F174" s="718">
        <v>15587961317</v>
      </c>
      <c r="G174" s="717">
        <v>171467574.487</v>
      </c>
      <c r="H174" s="697" t="s">
        <v>469</v>
      </c>
      <c r="I174" s="851"/>
      <c r="J174" s="712"/>
      <c r="K174" s="712"/>
      <c r="L174" s="712"/>
      <c r="M174" s="712"/>
      <c r="N174" s="712"/>
      <c r="O174" s="712"/>
      <c r="R174" s="719"/>
      <c r="S174" s="719"/>
      <c r="T174" s="719"/>
      <c r="U174" s="719"/>
      <c r="V174" s="719"/>
      <c r="W174" s="719"/>
      <c r="X174" s="720"/>
      <c r="AA174" s="721"/>
      <c r="AB174" s="721"/>
      <c r="AC174" s="721"/>
      <c r="AD174" s="721"/>
      <c r="AE174" s="721"/>
      <c r="AF174" s="721"/>
      <c r="AG174" s="721"/>
    </row>
    <row r="175" spans="1:33" ht="12" customHeight="1">
      <c r="A175" s="696" t="s">
        <v>165</v>
      </c>
      <c r="B175" s="717">
        <v>6267626700</v>
      </c>
      <c r="C175" s="717">
        <v>6267626700</v>
      </c>
      <c r="D175" s="717">
        <v>12798878400</v>
      </c>
      <c r="E175" s="718">
        <v>19066505100</v>
      </c>
      <c r="F175" s="718">
        <v>19066505100</v>
      </c>
      <c r="G175" s="717">
        <v>211638206.61</v>
      </c>
      <c r="H175" s="697" t="s">
        <v>469</v>
      </c>
      <c r="I175" s="851"/>
      <c r="J175" s="712"/>
      <c r="K175" s="712"/>
      <c r="L175" s="712"/>
      <c r="M175" s="712"/>
      <c r="N175" s="712"/>
      <c r="O175" s="712"/>
      <c r="R175" s="719"/>
      <c r="S175" s="719"/>
      <c r="T175" s="719"/>
      <c r="U175" s="719"/>
      <c r="V175" s="719"/>
      <c r="W175" s="719"/>
      <c r="X175" s="720"/>
      <c r="AA175" s="721"/>
      <c r="AB175" s="721"/>
      <c r="AC175" s="721"/>
      <c r="AD175" s="721"/>
      <c r="AE175" s="721"/>
      <c r="AF175" s="721"/>
      <c r="AG175" s="721"/>
    </row>
    <row r="176" spans="2:33" ht="9" customHeight="1">
      <c r="B176" s="717"/>
      <c r="C176" s="717"/>
      <c r="D176" s="717"/>
      <c r="E176" s="718"/>
      <c r="F176" s="718"/>
      <c r="G176" s="717"/>
      <c r="I176" s="722"/>
      <c r="R176" s="719"/>
      <c r="S176" s="719"/>
      <c r="T176" s="719"/>
      <c r="U176" s="719"/>
      <c r="V176" s="719"/>
      <c r="W176" s="719"/>
      <c r="X176" s="720"/>
      <c r="AA176" s="721"/>
      <c r="AB176" s="721"/>
      <c r="AC176" s="721"/>
      <c r="AD176" s="721"/>
      <c r="AE176" s="721"/>
      <c r="AF176" s="721"/>
      <c r="AG176" s="721"/>
    </row>
    <row r="177" spans="1:33" ht="12" customHeight="1">
      <c r="A177" s="696" t="s">
        <v>474</v>
      </c>
      <c r="B177" s="717">
        <v>60081100</v>
      </c>
      <c r="C177" s="717">
        <v>60081100</v>
      </c>
      <c r="D177" s="717">
        <v>140320900</v>
      </c>
      <c r="E177" s="718">
        <v>200402000</v>
      </c>
      <c r="F177" s="718">
        <v>200402000</v>
      </c>
      <c r="G177" s="717">
        <v>1603216</v>
      </c>
      <c r="H177" s="697">
        <v>2009</v>
      </c>
      <c r="I177" s="851"/>
      <c r="J177" s="712"/>
      <c r="K177" s="712"/>
      <c r="L177" s="712"/>
      <c r="M177" s="712"/>
      <c r="N177" s="712"/>
      <c r="O177" s="712"/>
      <c r="R177" s="719"/>
      <c r="S177" s="719"/>
      <c r="T177" s="719"/>
      <c r="U177" s="719"/>
      <c r="V177" s="719"/>
      <c r="W177" s="719"/>
      <c r="X177" s="720"/>
      <c r="AA177" s="721"/>
      <c r="AB177" s="721"/>
      <c r="AC177" s="721"/>
      <c r="AD177" s="721"/>
      <c r="AE177" s="721"/>
      <c r="AF177" s="721"/>
      <c r="AG177" s="721"/>
    </row>
    <row r="178" spans="1:102" s="708" customFormat="1" ht="12" customHeight="1">
      <c r="A178" s="708" t="s">
        <v>169</v>
      </c>
      <c r="B178" s="723">
        <v>435073100</v>
      </c>
      <c r="C178" s="723">
        <v>426626400</v>
      </c>
      <c r="D178" s="723">
        <v>1431640400</v>
      </c>
      <c r="E178" s="724">
        <v>1866713500</v>
      </c>
      <c r="F178" s="724">
        <v>1858266800</v>
      </c>
      <c r="G178" s="723">
        <v>25086601.8</v>
      </c>
      <c r="H178" s="711" t="s">
        <v>469</v>
      </c>
      <c r="I178" s="851"/>
      <c r="J178" s="712"/>
      <c r="K178" s="712"/>
      <c r="L178" s="712"/>
      <c r="M178" s="712"/>
      <c r="N178" s="712"/>
      <c r="O178" s="712"/>
      <c r="P178" s="713"/>
      <c r="Q178" s="713"/>
      <c r="R178" s="725"/>
      <c r="S178" s="725"/>
      <c r="T178" s="725"/>
      <c r="U178" s="725"/>
      <c r="V178" s="725"/>
      <c r="W178" s="725"/>
      <c r="X178" s="715"/>
      <c r="Y178" s="713"/>
      <c r="Z178" s="713"/>
      <c r="AA178" s="716"/>
      <c r="AB178" s="716"/>
      <c r="AC178" s="716"/>
      <c r="AD178" s="716"/>
      <c r="AE178" s="716"/>
      <c r="AF178" s="716"/>
      <c r="AG178" s="716"/>
      <c r="AH178" s="713"/>
      <c r="AI178" s="713"/>
      <c r="AJ178" s="713"/>
      <c r="AK178" s="713"/>
      <c r="AL178" s="713"/>
      <c r="AM178" s="713"/>
      <c r="AN178" s="713"/>
      <c r="AO178" s="713"/>
      <c r="AP178" s="713"/>
      <c r="AQ178" s="713"/>
      <c r="AR178" s="713"/>
      <c r="AS178" s="713"/>
      <c r="AT178" s="713"/>
      <c r="AU178" s="713"/>
      <c r="AV178" s="713"/>
      <c r="AW178" s="713"/>
      <c r="AX178" s="713"/>
      <c r="AY178" s="713"/>
      <c r="AZ178" s="713"/>
      <c r="BA178" s="713"/>
      <c r="BB178" s="713"/>
      <c r="BC178" s="713"/>
      <c r="BD178" s="713"/>
      <c r="BE178" s="713"/>
      <c r="BF178" s="713"/>
      <c r="BG178" s="713"/>
      <c r="BH178" s="713"/>
      <c r="BI178" s="713"/>
      <c r="BJ178" s="713"/>
      <c r="BK178" s="713"/>
      <c r="BL178" s="713"/>
      <c r="BM178" s="713"/>
      <c r="BN178" s="713"/>
      <c r="BO178" s="713"/>
      <c r="BP178" s="713"/>
      <c r="BQ178" s="713"/>
      <c r="BR178" s="713"/>
      <c r="BS178" s="713"/>
      <c r="BT178" s="713"/>
      <c r="BU178" s="713"/>
      <c r="BV178" s="713"/>
      <c r="BW178" s="713"/>
      <c r="BX178" s="713"/>
      <c r="BY178" s="713"/>
      <c r="BZ178" s="713"/>
      <c r="CA178" s="713"/>
      <c r="CB178" s="713"/>
      <c r="CC178" s="713"/>
      <c r="CD178" s="713"/>
      <c r="CE178" s="713"/>
      <c r="CF178" s="713"/>
      <c r="CG178" s="713"/>
      <c r="CH178" s="713"/>
      <c r="CI178" s="713"/>
      <c r="CJ178" s="713"/>
      <c r="CK178" s="713"/>
      <c r="CL178" s="713"/>
      <c r="CM178" s="713"/>
      <c r="CN178" s="713"/>
      <c r="CO178" s="713"/>
      <c r="CP178" s="713"/>
      <c r="CQ178" s="713"/>
      <c r="CR178" s="713"/>
      <c r="CS178" s="713"/>
      <c r="CT178" s="713"/>
      <c r="CU178" s="713"/>
      <c r="CV178" s="713"/>
      <c r="CW178" s="713"/>
      <c r="CX178" s="713"/>
    </row>
    <row r="179" spans="1:102" s="708" customFormat="1" ht="12" customHeight="1">
      <c r="A179" s="708" t="s">
        <v>475</v>
      </c>
      <c r="B179" s="723">
        <v>760403510</v>
      </c>
      <c r="C179" s="723">
        <v>760403510</v>
      </c>
      <c r="D179" s="723">
        <v>942113600</v>
      </c>
      <c r="E179" s="724">
        <v>1702517110</v>
      </c>
      <c r="F179" s="724">
        <v>1702517110</v>
      </c>
      <c r="G179" s="723">
        <v>13790388.591000002</v>
      </c>
      <c r="H179" s="711" t="s">
        <v>469</v>
      </c>
      <c r="I179" s="851"/>
      <c r="J179" s="712"/>
      <c r="K179" s="712"/>
      <c r="L179" s="712"/>
      <c r="M179" s="712"/>
      <c r="N179" s="712"/>
      <c r="O179" s="712"/>
      <c r="P179" s="713"/>
      <c r="Q179" s="713"/>
      <c r="R179" s="725"/>
      <c r="S179" s="725"/>
      <c r="T179" s="725"/>
      <c r="U179" s="725"/>
      <c r="V179" s="725"/>
      <c r="W179" s="725"/>
      <c r="X179" s="715"/>
      <c r="Y179" s="713"/>
      <c r="Z179" s="713"/>
      <c r="AA179" s="716"/>
      <c r="AB179" s="716"/>
      <c r="AC179" s="716"/>
      <c r="AD179" s="716"/>
      <c r="AE179" s="716"/>
      <c r="AF179" s="716"/>
      <c r="AG179" s="716"/>
      <c r="AH179" s="713"/>
      <c r="AI179" s="713"/>
      <c r="AJ179" s="713"/>
      <c r="AK179" s="713"/>
      <c r="AL179" s="713"/>
      <c r="AM179" s="713"/>
      <c r="AN179" s="713"/>
      <c r="AO179" s="713"/>
      <c r="AP179" s="713"/>
      <c r="AQ179" s="713"/>
      <c r="AR179" s="713"/>
      <c r="AS179" s="713"/>
      <c r="AT179" s="713"/>
      <c r="AU179" s="713"/>
      <c r="AV179" s="713"/>
      <c r="AW179" s="713"/>
      <c r="AX179" s="713"/>
      <c r="AY179" s="713"/>
      <c r="AZ179" s="713"/>
      <c r="BA179" s="713"/>
      <c r="BB179" s="713"/>
      <c r="BC179" s="713"/>
      <c r="BD179" s="713"/>
      <c r="BE179" s="713"/>
      <c r="BF179" s="713"/>
      <c r="BG179" s="713"/>
      <c r="BH179" s="713"/>
      <c r="BI179" s="713"/>
      <c r="BJ179" s="713"/>
      <c r="BK179" s="713"/>
      <c r="BL179" s="713"/>
      <c r="BM179" s="713"/>
      <c r="BN179" s="713"/>
      <c r="BO179" s="713"/>
      <c r="BP179" s="713"/>
      <c r="BQ179" s="713"/>
      <c r="BR179" s="713"/>
      <c r="BS179" s="713"/>
      <c r="BT179" s="713"/>
      <c r="BU179" s="713"/>
      <c r="BV179" s="713"/>
      <c r="BW179" s="713"/>
      <c r="BX179" s="713"/>
      <c r="BY179" s="713"/>
      <c r="BZ179" s="713"/>
      <c r="CA179" s="713"/>
      <c r="CB179" s="713"/>
      <c r="CC179" s="713"/>
      <c r="CD179" s="713"/>
      <c r="CE179" s="713"/>
      <c r="CF179" s="713"/>
      <c r="CG179" s="713"/>
      <c r="CH179" s="713"/>
      <c r="CI179" s="713"/>
      <c r="CJ179" s="713"/>
      <c r="CK179" s="713"/>
      <c r="CL179" s="713"/>
      <c r="CM179" s="713"/>
      <c r="CN179" s="713"/>
      <c r="CO179" s="713"/>
      <c r="CP179" s="713"/>
      <c r="CQ179" s="713"/>
      <c r="CR179" s="713"/>
      <c r="CS179" s="713"/>
      <c r="CT179" s="713"/>
      <c r="CU179" s="713"/>
      <c r="CV179" s="713"/>
      <c r="CW179" s="713"/>
      <c r="CX179" s="713"/>
    </row>
    <row r="180" spans="1:33" ht="12" customHeight="1">
      <c r="A180" s="696" t="s">
        <v>173</v>
      </c>
      <c r="B180" s="717">
        <v>2070256460</v>
      </c>
      <c r="C180" s="717">
        <v>2061356430</v>
      </c>
      <c r="D180" s="717">
        <v>5397079318</v>
      </c>
      <c r="E180" s="718">
        <v>7467335778</v>
      </c>
      <c r="F180" s="718">
        <v>7458435748</v>
      </c>
      <c r="G180" s="717">
        <v>92484603.27520001</v>
      </c>
      <c r="H180" s="697" t="s">
        <v>469</v>
      </c>
      <c r="I180" s="851"/>
      <c r="J180" s="712"/>
      <c r="K180" s="712"/>
      <c r="L180" s="712"/>
      <c r="M180" s="712"/>
      <c r="N180" s="712"/>
      <c r="O180" s="712"/>
      <c r="R180" s="719"/>
      <c r="S180" s="719"/>
      <c r="T180" s="719"/>
      <c r="U180" s="719"/>
      <c r="V180" s="719"/>
      <c r="W180" s="719"/>
      <c r="X180" s="720"/>
      <c r="AA180" s="721"/>
      <c r="AB180" s="721"/>
      <c r="AC180" s="721"/>
      <c r="AD180" s="721"/>
      <c r="AE180" s="721"/>
      <c r="AF180" s="721"/>
      <c r="AG180" s="721"/>
    </row>
    <row r="181" spans="1:33" ht="12" customHeight="1">
      <c r="A181" s="696" t="s">
        <v>175</v>
      </c>
      <c r="B181" s="717">
        <v>162053000</v>
      </c>
      <c r="C181" s="717">
        <v>160318890</v>
      </c>
      <c r="D181" s="717">
        <v>626554600</v>
      </c>
      <c r="E181" s="718">
        <v>788607600</v>
      </c>
      <c r="F181" s="718">
        <v>786873490</v>
      </c>
      <c r="G181" s="717">
        <v>5744176.477</v>
      </c>
      <c r="H181" s="697">
        <v>2009</v>
      </c>
      <c r="I181" s="851"/>
      <c r="J181" s="712"/>
      <c r="K181" s="712"/>
      <c r="L181" s="712"/>
      <c r="M181" s="712"/>
      <c r="N181" s="712"/>
      <c r="O181" s="712"/>
      <c r="R181" s="719"/>
      <c r="S181" s="719"/>
      <c r="T181" s="719"/>
      <c r="U181" s="719"/>
      <c r="V181" s="719"/>
      <c r="W181" s="719"/>
      <c r="X181" s="720"/>
      <c r="AA181" s="721"/>
      <c r="AB181" s="721"/>
      <c r="AC181" s="721"/>
      <c r="AD181" s="721"/>
      <c r="AE181" s="721"/>
      <c r="AF181" s="721"/>
      <c r="AG181" s="721"/>
    </row>
    <row r="182" spans="2:33" ht="9" customHeight="1">
      <c r="B182" s="717"/>
      <c r="C182" s="717"/>
      <c r="D182" s="717"/>
      <c r="E182" s="718"/>
      <c r="F182" s="718"/>
      <c r="G182" s="717"/>
      <c r="I182" s="722"/>
      <c r="R182" s="719"/>
      <c r="S182" s="719"/>
      <c r="T182" s="719"/>
      <c r="U182" s="719"/>
      <c r="V182" s="719"/>
      <c r="W182" s="719"/>
      <c r="X182" s="720"/>
      <c r="AA182" s="721"/>
      <c r="AB182" s="721"/>
      <c r="AC182" s="721"/>
      <c r="AD182" s="721"/>
      <c r="AE182" s="721"/>
      <c r="AF182" s="721"/>
      <c r="AG182" s="721"/>
    </row>
    <row r="183" spans="1:33" ht="12" customHeight="1">
      <c r="A183" s="696" t="s">
        <v>139</v>
      </c>
      <c r="B183" s="717">
        <v>5233201000</v>
      </c>
      <c r="C183" s="717">
        <v>5233201000</v>
      </c>
      <c r="D183" s="717">
        <v>15139450000</v>
      </c>
      <c r="E183" s="718">
        <v>20372651000</v>
      </c>
      <c r="F183" s="718">
        <v>20372651000</v>
      </c>
      <c r="G183" s="717">
        <v>244471812</v>
      </c>
      <c r="H183" s="697">
        <v>2009</v>
      </c>
      <c r="I183" s="851"/>
      <c r="J183" s="712"/>
      <c r="K183" s="712"/>
      <c r="L183" s="712"/>
      <c r="M183" s="712"/>
      <c r="N183" s="712"/>
      <c r="O183" s="712"/>
      <c r="R183" s="719"/>
      <c r="S183" s="719"/>
      <c r="T183" s="719"/>
      <c r="U183" s="719"/>
      <c r="V183" s="719"/>
      <c r="W183" s="719"/>
      <c r="X183" s="720"/>
      <c r="AA183" s="721"/>
      <c r="AB183" s="721"/>
      <c r="AC183" s="721"/>
      <c r="AD183" s="721"/>
      <c r="AE183" s="721"/>
      <c r="AF183" s="721"/>
      <c r="AG183" s="721"/>
    </row>
    <row r="184" spans="1:33" ht="12" customHeight="1">
      <c r="A184" s="696" t="s">
        <v>919</v>
      </c>
      <c r="B184" s="717">
        <v>1499174800</v>
      </c>
      <c r="C184" s="717">
        <v>1499174800</v>
      </c>
      <c r="D184" s="717">
        <v>5354317000</v>
      </c>
      <c r="E184" s="718">
        <v>6853491800</v>
      </c>
      <c r="F184" s="718">
        <v>6853491800</v>
      </c>
      <c r="G184" s="717">
        <v>81556552.42</v>
      </c>
      <c r="H184" s="697" t="s">
        <v>469</v>
      </c>
      <c r="I184" s="851"/>
      <c r="J184" s="712"/>
      <c r="K184" s="712"/>
      <c r="L184" s="712"/>
      <c r="M184" s="712"/>
      <c r="N184" s="712"/>
      <c r="O184" s="712"/>
      <c r="R184" s="719"/>
      <c r="S184" s="719"/>
      <c r="T184" s="719"/>
      <c r="U184" s="719"/>
      <c r="V184" s="719"/>
      <c r="W184" s="719"/>
      <c r="X184" s="720"/>
      <c r="AA184" s="721"/>
      <c r="AB184" s="721"/>
      <c r="AC184" s="721"/>
      <c r="AD184" s="721"/>
      <c r="AE184" s="721"/>
      <c r="AF184" s="721"/>
      <c r="AG184" s="721"/>
    </row>
    <row r="185" spans="1:33" ht="12" customHeight="1">
      <c r="A185" s="696" t="s">
        <v>176</v>
      </c>
      <c r="B185" s="717">
        <v>478897800</v>
      </c>
      <c r="C185" s="717">
        <v>478897800</v>
      </c>
      <c r="D185" s="717">
        <v>1457286300</v>
      </c>
      <c r="E185" s="718">
        <v>1936184100</v>
      </c>
      <c r="F185" s="718">
        <v>1936184100</v>
      </c>
      <c r="G185" s="717">
        <v>22846972.38</v>
      </c>
      <c r="H185" s="697" t="s">
        <v>469</v>
      </c>
      <c r="I185" s="851"/>
      <c r="J185" s="712"/>
      <c r="K185" s="712"/>
      <c r="L185" s="712"/>
      <c r="M185" s="712"/>
      <c r="N185" s="712"/>
      <c r="O185" s="712"/>
      <c r="R185" s="719"/>
      <c r="S185" s="719"/>
      <c r="T185" s="719"/>
      <c r="U185" s="719"/>
      <c r="V185" s="719"/>
      <c r="W185" s="719"/>
      <c r="X185" s="720"/>
      <c r="AA185" s="721"/>
      <c r="AB185" s="721"/>
      <c r="AC185" s="721"/>
      <c r="AD185" s="721"/>
      <c r="AE185" s="721"/>
      <c r="AF185" s="721"/>
      <c r="AG185" s="721"/>
    </row>
    <row r="186" spans="1:102" s="708" customFormat="1" ht="12" customHeight="1">
      <c r="A186" s="708" t="s">
        <v>177</v>
      </c>
      <c r="B186" s="723">
        <v>477706865</v>
      </c>
      <c r="C186" s="723">
        <v>455833212</v>
      </c>
      <c r="D186" s="723">
        <v>1488978255</v>
      </c>
      <c r="E186" s="724">
        <v>1966685120</v>
      </c>
      <c r="F186" s="724">
        <v>1944811467</v>
      </c>
      <c r="G186" s="723">
        <v>17503303.203</v>
      </c>
      <c r="H186" s="711">
        <v>2009</v>
      </c>
      <c r="I186" s="851"/>
      <c r="J186" s="712"/>
      <c r="K186" s="712"/>
      <c r="L186" s="712"/>
      <c r="M186" s="712"/>
      <c r="N186" s="712"/>
      <c r="O186" s="712"/>
      <c r="P186" s="713"/>
      <c r="Q186" s="713"/>
      <c r="R186" s="725"/>
      <c r="S186" s="725"/>
      <c r="T186" s="725"/>
      <c r="U186" s="725"/>
      <c r="V186" s="725"/>
      <c r="W186" s="725"/>
      <c r="X186" s="715"/>
      <c r="Y186" s="713"/>
      <c r="Z186" s="713"/>
      <c r="AA186" s="716"/>
      <c r="AB186" s="716"/>
      <c r="AC186" s="716"/>
      <c r="AD186" s="716"/>
      <c r="AE186" s="716"/>
      <c r="AF186" s="716"/>
      <c r="AG186" s="716"/>
      <c r="AH186" s="713"/>
      <c r="AI186" s="713"/>
      <c r="AJ186" s="713"/>
      <c r="AK186" s="713"/>
      <c r="AL186" s="713"/>
      <c r="AM186" s="713"/>
      <c r="AN186" s="713"/>
      <c r="AO186" s="713"/>
      <c r="AP186" s="713"/>
      <c r="AQ186" s="713"/>
      <c r="AR186" s="713"/>
      <c r="AS186" s="713"/>
      <c r="AT186" s="713"/>
      <c r="AU186" s="713"/>
      <c r="AV186" s="713"/>
      <c r="AW186" s="713"/>
      <c r="AX186" s="713"/>
      <c r="AY186" s="713"/>
      <c r="AZ186" s="713"/>
      <c r="BA186" s="713"/>
      <c r="BB186" s="713"/>
      <c r="BC186" s="713"/>
      <c r="BD186" s="713"/>
      <c r="BE186" s="713"/>
      <c r="BF186" s="713"/>
      <c r="BG186" s="713"/>
      <c r="BH186" s="713"/>
      <c r="BI186" s="713"/>
      <c r="BJ186" s="713"/>
      <c r="BK186" s="713"/>
      <c r="BL186" s="713"/>
      <c r="BM186" s="713"/>
      <c r="BN186" s="713"/>
      <c r="BO186" s="713"/>
      <c r="BP186" s="713"/>
      <c r="BQ186" s="713"/>
      <c r="BR186" s="713"/>
      <c r="BS186" s="713"/>
      <c r="BT186" s="713"/>
      <c r="BU186" s="713"/>
      <c r="BV186" s="713"/>
      <c r="BW186" s="713"/>
      <c r="BX186" s="713"/>
      <c r="BY186" s="713"/>
      <c r="BZ186" s="713"/>
      <c r="CA186" s="713"/>
      <c r="CB186" s="713"/>
      <c r="CC186" s="713"/>
      <c r="CD186" s="713"/>
      <c r="CE186" s="713"/>
      <c r="CF186" s="713"/>
      <c r="CG186" s="713"/>
      <c r="CH186" s="713"/>
      <c r="CI186" s="713"/>
      <c r="CJ186" s="713"/>
      <c r="CK186" s="713"/>
      <c r="CL186" s="713"/>
      <c r="CM186" s="713"/>
      <c r="CN186" s="713"/>
      <c r="CO186" s="713"/>
      <c r="CP186" s="713"/>
      <c r="CQ186" s="713"/>
      <c r="CR186" s="713"/>
      <c r="CS186" s="713"/>
      <c r="CT186" s="713"/>
      <c r="CU186" s="713"/>
      <c r="CV186" s="713"/>
      <c r="CW186" s="713"/>
      <c r="CX186" s="713"/>
    </row>
    <row r="187" spans="1:33" ht="12" customHeight="1">
      <c r="A187" s="696" t="s">
        <v>178</v>
      </c>
      <c r="B187" s="717">
        <v>3658260200</v>
      </c>
      <c r="C187" s="717">
        <v>3028157100</v>
      </c>
      <c r="D187" s="717">
        <v>6046785900</v>
      </c>
      <c r="E187" s="718">
        <v>9705046100</v>
      </c>
      <c r="F187" s="718">
        <v>9074943000</v>
      </c>
      <c r="G187" s="717">
        <v>81751096.91</v>
      </c>
      <c r="H187" s="697" t="s">
        <v>469</v>
      </c>
      <c r="I187" s="851"/>
      <c r="J187" s="712"/>
      <c r="K187" s="712"/>
      <c r="L187" s="712"/>
      <c r="M187" s="712"/>
      <c r="N187" s="712"/>
      <c r="O187" s="712"/>
      <c r="R187" s="719"/>
      <c r="S187" s="719"/>
      <c r="T187" s="719"/>
      <c r="U187" s="719"/>
      <c r="V187" s="719"/>
      <c r="W187" s="719"/>
      <c r="X187" s="720"/>
      <c r="AA187" s="721"/>
      <c r="AB187" s="721"/>
      <c r="AC187" s="721"/>
      <c r="AD187" s="721"/>
      <c r="AE187" s="721"/>
      <c r="AF187" s="721"/>
      <c r="AG187" s="721"/>
    </row>
    <row r="188" spans="2:33" ht="9" customHeight="1">
      <c r="B188" s="717"/>
      <c r="C188" s="717"/>
      <c r="D188" s="717"/>
      <c r="E188" s="718"/>
      <c r="F188" s="718"/>
      <c r="G188" s="717"/>
      <c r="I188" s="722"/>
      <c r="R188" s="719"/>
      <c r="S188" s="719"/>
      <c r="T188" s="719"/>
      <c r="U188" s="719"/>
      <c r="V188" s="719"/>
      <c r="W188" s="719"/>
      <c r="X188" s="720"/>
      <c r="AA188" s="721"/>
      <c r="AB188" s="721"/>
      <c r="AC188" s="721"/>
      <c r="AD188" s="721"/>
      <c r="AE188" s="721"/>
      <c r="AF188" s="721"/>
      <c r="AG188" s="721"/>
    </row>
    <row r="189" spans="1:33" ht="12" customHeight="1">
      <c r="A189" s="696" t="s">
        <v>294</v>
      </c>
      <c r="B189" s="717">
        <v>27815012541</v>
      </c>
      <c r="C189" s="717">
        <v>27372144341</v>
      </c>
      <c r="D189" s="717">
        <v>28016635371</v>
      </c>
      <c r="E189" s="718">
        <v>55831647912</v>
      </c>
      <c r="F189" s="718">
        <v>55388779712</v>
      </c>
      <c r="G189" s="717">
        <v>492960139.4368</v>
      </c>
      <c r="H189" s="697" t="s">
        <v>469</v>
      </c>
      <c r="I189" s="851"/>
      <c r="J189" s="712"/>
      <c r="K189" s="712"/>
      <c r="L189" s="712"/>
      <c r="M189" s="712"/>
      <c r="N189" s="712"/>
      <c r="O189" s="712"/>
      <c r="R189" s="719"/>
      <c r="S189" s="719"/>
      <c r="T189" s="719"/>
      <c r="U189" s="719"/>
      <c r="V189" s="719"/>
      <c r="W189" s="719"/>
      <c r="X189" s="720"/>
      <c r="AA189" s="721"/>
      <c r="AB189" s="721"/>
      <c r="AC189" s="721"/>
      <c r="AD189" s="721"/>
      <c r="AE189" s="721"/>
      <c r="AF189" s="721"/>
      <c r="AG189" s="721"/>
    </row>
    <row r="190" spans="1:102" s="708" customFormat="1" ht="12" customHeight="1">
      <c r="A190" s="708" t="s">
        <v>180</v>
      </c>
      <c r="B190" s="723">
        <v>643984200</v>
      </c>
      <c r="C190" s="723">
        <v>626374500</v>
      </c>
      <c r="D190" s="723">
        <v>1233180500</v>
      </c>
      <c r="E190" s="724">
        <v>1877164700</v>
      </c>
      <c r="F190" s="724">
        <v>1859555000</v>
      </c>
      <c r="G190" s="723">
        <v>13016885</v>
      </c>
      <c r="H190" s="711">
        <v>2009</v>
      </c>
      <c r="I190" s="851"/>
      <c r="J190" s="712"/>
      <c r="K190" s="712"/>
      <c r="L190" s="712"/>
      <c r="M190" s="712"/>
      <c r="N190" s="712"/>
      <c r="O190" s="712"/>
      <c r="P190" s="713"/>
      <c r="Q190" s="713"/>
      <c r="R190" s="725"/>
      <c r="S190" s="725"/>
      <c r="T190" s="725"/>
      <c r="U190" s="725"/>
      <c r="V190" s="725"/>
      <c r="W190" s="725"/>
      <c r="X190" s="715"/>
      <c r="Y190" s="713"/>
      <c r="Z190" s="713"/>
      <c r="AA190" s="716"/>
      <c r="AB190" s="716"/>
      <c r="AC190" s="716"/>
      <c r="AD190" s="716"/>
      <c r="AE190" s="716"/>
      <c r="AF190" s="716"/>
      <c r="AG190" s="716"/>
      <c r="AH190" s="713"/>
      <c r="AI190" s="713"/>
      <c r="AJ190" s="713"/>
      <c r="AK190" s="713"/>
      <c r="AL190" s="713"/>
      <c r="AM190" s="713"/>
      <c r="AN190" s="713"/>
      <c r="AO190" s="713"/>
      <c r="AP190" s="713"/>
      <c r="AQ190" s="713"/>
      <c r="AR190" s="713"/>
      <c r="AS190" s="713"/>
      <c r="AT190" s="713"/>
      <c r="AU190" s="713"/>
      <c r="AV190" s="713"/>
      <c r="AW190" s="713"/>
      <c r="AX190" s="713"/>
      <c r="AY190" s="713"/>
      <c r="AZ190" s="713"/>
      <c r="BA190" s="713"/>
      <c r="BB190" s="713"/>
      <c r="BC190" s="713"/>
      <c r="BD190" s="713"/>
      <c r="BE190" s="713"/>
      <c r="BF190" s="713"/>
      <c r="BG190" s="713"/>
      <c r="BH190" s="713"/>
      <c r="BI190" s="713"/>
      <c r="BJ190" s="713"/>
      <c r="BK190" s="713"/>
      <c r="BL190" s="713"/>
      <c r="BM190" s="713"/>
      <c r="BN190" s="713"/>
      <c r="BO190" s="713"/>
      <c r="BP190" s="713"/>
      <c r="BQ190" s="713"/>
      <c r="BR190" s="713"/>
      <c r="BS190" s="713"/>
      <c r="BT190" s="713"/>
      <c r="BU190" s="713"/>
      <c r="BV190" s="713"/>
      <c r="BW190" s="713"/>
      <c r="BX190" s="713"/>
      <c r="BY190" s="713"/>
      <c r="BZ190" s="713"/>
      <c r="CA190" s="713"/>
      <c r="CB190" s="713"/>
      <c r="CC190" s="713"/>
      <c r="CD190" s="713"/>
      <c r="CE190" s="713"/>
      <c r="CF190" s="713"/>
      <c r="CG190" s="713"/>
      <c r="CH190" s="713"/>
      <c r="CI190" s="713"/>
      <c r="CJ190" s="713"/>
      <c r="CK190" s="713"/>
      <c r="CL190" s="713"/>
      <c r="CM190" s="713"/>
      <c r="CN190" s="713"/>
      <c r="CO190" s="713"/>
      <c r="CP190" s="713"/>
      <c r="CQ190" s="713"/>
      <c r="CR190" s="713"/>
      <c r="CS190" s="713"/>
      <c r="CT190" s="713"/>
      <c r="CU190" s="713"/>
      <c r="CV190" s="713"/>
      <c r="CW190" s="713"/>
      <c r="CX190" s="713"/>
    </row>
    <row r="191" spans="1:33" ht="12" customHeight="1">
      <c r="A191" s="696" t="s">
        <v>476</v>
      </c>
      <c r="B191" s="717">
        <v>701798200</v>
      </c>
      <c r="C191" s="717">
        <v>701798200</v>
      </c>
      <c r="D191" s="717">
        <v>1190773600</v>
      </c>
      <c r="E191" s="718">
        <v>1892571800</v>
      </c>
      <c r="F191" s="718">
        <v>1892571800</v>
      </c>
      <c r="G191" s="717">
        <v>10219887.72</v>
      </c>
      <c r="H191" s="697" t="s">
        <v>469</v>
      </c>
      <c r="I191" s="851"/>
      <c r="J191" s="712"/>
      <c r="K191" s="712"/>
      <c r="L191" s="712"/>
      <c r="M191" s="712"/>
      <c r="N191" s="712"/>
      <c r="O191" s="712"/>
      <c r="R191" s="719"/>
      <c r="S191" s="719"/>
      <c r="T191" s="719"/>
      <c r="U191" s="719"/>
      <c r="V191" s="719"/>
      <c r="W191" s="719"/>
      <c r="X191" s="720"/>
      <c r="AA191" s="721"/>
      <c r="AB191" s="721"/>
      <c r="AC191" s="721"/>
      <c r="AD191" s="721"/>
      <c r="AE191" s="721"/>
      <c r="AF191" s="721"/>
      <c r="AG191" s="721"/>
    </row>
    <row r="192" spans="1:33" ht="12" customHeight="1">
      <c r="A192" s="698" t="s">
        <v>184</v>
      </c>
      <c r="B192" s="717">
        <v>1072554300</v>
      </c>
      <c r="C192" s="717">
        <v>1068369800</v>
      </c>
      <c r="D192" s="717">
        <v>2393551400</v>
      </c>
      <c r="E192" s="719">
        <v>3466105700</v>
      </c>
      <c r="F192" s="719">
        <v>3461921200</v>
      </c>
      <c r="G192" s="717">
        <v>26656793.240000002</v>
      </c>
      <c r="H192" s="753">
        <v>2009</v>
      </c>
      <c r="I192" s="851"/>
      <c r="J192" s="712"/>
      <c r="K192" s="712"/>
      <c r="L192" s="712"/>
      <c r="M192" s="712"/>
      <c r="N192" s="712"/>
      <c r="O192" s="712"/>
      <c r="R192" s="719"/>
      <c r="S192" s="719"/>
      <c r="T192" s="719"/>
      <c r="U192" s="719"/>
      <c r="V192" s="719"/>
      <c r="W192" s="719"/>
      <c r="X192" s="720"/>
      <c r="AA192" s="721"/>
      <c r="AB192" s="721"/>
      <c r="AC192" s="721"/>
      <c r="AD192" s="721"/>
      <c r="AE192" s="721"/>
      <c r="AF192" s="721"/>
      <c r="AG192" s="721"/>
    </row>
    <row r="193" spans="10:15" ht="11.25">
      <c r="J193" s="712"/>
      <c r="K193" s="712"/>
      <c r="L193" s="712"/>
      <c r="M193" s="712"/>
      <c r="N193" s="712"/>
      <c r="O193" s="712"/>
    </row>
    <row r="194" spans="1:102" s="746" customFormat="1" ht="12.75" customHeight="1">
      <c r="A194" s="754" t="s">
        <v>927</v>
      </c>
      <c r="B194" s="740">
        <f aca="true" t="shared" si="1" ref="B194:G194">SUM(B142:B164,B171:B192)</f>
        <v>96210380009</v>
      </c>
      <c r="C194" s="740">
        <f t="shared" si="1"/>
        <v>94969569006</v>
      </c>
      <c r="D194" s="740">
        <f t="shared" si="1"/>
        <v>165256475936</v>
      </c>
      <c r="E194" s="740">
        <f t="shared" si="1"/>
        <v>261466855945</v>
      </c>
      <c r="F194" s="740">
        <f t="shared" si="1"/>
        <v>260226044942</v>
      </c>
      <c r="G194" s="740">
        <f t="shared" si="1"/>
        <v>2580569640.10995</v>
      </c>
      <c r="H194" s="741"/>
      <c r="I194" s="705"/>
      <c r="L194" s="755"/>
      <c r="P194" s="743"/>
      <c r="Q194" s="743"/>
      <c r="R194" s="745"/>
      <c r="S194" s="745"/>
      <c r="T194" s="745"/>
      <c r="U194" s="745"/>
      <c r="V194" s="745"/>
      <c r="W194" s="745"/>
      <c r="X194" s="743"/>
      <c r="Y194" s="743"/>
      <c r="Z194" s="743"/>
      <c r="AA194" s="743"/>
      <c r="AB194" s="743"/>
      <c r="AC194" s="743"/>
      <c r="AD194" s="743"/>
      <c r="AE194" s="743"/>
      <c r="AF194" s="743"/>
      <c r="AG194" s="743"/>
      <c r="AH194" s="743"/>
      <c r="AI194" s="743"/>
      <c r="AJ194" s="743"/>
      <c r="AK194" s="743"/>
      <c r="AL194" s="743"/>
      <c r="AM194" s="743"/>
      <c r="AN194" s="743"/>
      <c r="AO194" s="743"/>
      <c r="AP194" s="743"/>
      <c r="AQ194" s="743"/>
      <c r="AR194" s="743"/>
      <c r="AS194" s="743"/>
      <c r="AT194" s="743"/>
      <c r="AU194" s="743"/>
      <c r="AV194" s="743"/>
      <c r="AW194" s="743"/>
      <c r="AX194" s="743"/>
      <c r="AY194" s="743"/>
      <c r="AZ194" s="743"/>
      <c r="BA194" s="743"/>
      <c r="BB194" s="743"/>
      <c r="BC194" s="743"/>
      <c r="BD194" s="743"/>
      <c r="BE194" s="743"/>
      <c r="BF194" s="743"/>
      <c r="BG194" s="743"/>
      <c r="BH194" s="743"/>
      <c r="BI194" s="743"/>
      <c r="BJ194" s="743"/>
      <c r="BK194" s="743"/>
      <c r="BL194" s="743"/>
      <c r="BM194" s="743"/>
      <c r="BN194" s="743"/>
      <c r="BO194" s="743"/>
      <c r="BP194" s="743"/>
      <c r="BQ194" s="743"/>
      <c r="BR194" s="743"/>
      <c r="BS194" s="743"/>
      <c r="BT194" s="743"/>
      <c r="BU194" s="743"/>
      <c r="BV194" s="743"/>
      <c r="BW194" s="743"/>
      <c r="BX194" s="743"/>
      <c r="BY194" s="743"/>
      <c r="BZ194" s="743"/>
      <c r="CA194" s="743"/>
      <c r="CB194" s="743"/>
      <c r="CC194" s="743"/>
      <c r="CD194" s="743"/>
      <c r="CE194" s="743"/>
      <c r="CF194" s="743"/>
      <c r="CG194" s="743"/>
      <c r="CH194" s="743"/>
      <c r="CI194" s="743"/>
      <c r="CJ194" s="743"/>
      <c r="CK194" s="743"/>
      <c r="CL194" s="743"/>
      <c r="CM194" s="743"/>
      <c r="CN194" s="743"/>
      <c r="CO194" s="743"/>
      <c r="CP194" s="743"/>
      <c r="CQ194" s="743"/>
      <c r="CR194" s="743"/>
      <c r="CS194" s="743"/>
      <c r="CT194" s="743"/>
      <c r="CU194" s="743"/>
      <c r="CV194" s="743"/>
      <c r="CW194" s="743"/>
      <c r="CX194" s="743"/>
    </row>
    <row r="195" spans="1:102" s="746" customFormat="1" ht="12.75" customHeight="1">
      <c r="A195" s="754" t="s">
        <v>800</v>
      </c>
      <c r="B195" s="740">
        <f aca="true" t="shared" si="2" ref="B195:G195">B136</f>
        <v>302764856774</v>
      </c>
      <c r="C195" s="740">
        <f t="shared" si="2"/>
        <v>272546391830</v>
      </c>
      <c r="D195" s="740">
        <f t="shared" si="2"/>
        <v>456081233632</v>
      </c>
      <c r="E195" s="740">
        <f t="shared" si="2"/>
        <v>758846090406</v>
      </c>
      <c r="F195" s="740">
        <f t="shared" si="2"/>
        <v>728627625462</v>
      </c>
      <c r="G195" s="740">
        <f t="shared" si="2"/>
        <v>6291037076.7264805</v>
      </c>
      <c r="H195" s="741"/>
      <c r="I195" s="705"/>
      <c r="L195" s="755"/>
      <c r="P195" s="743"/>
      <c r="Q195" s="743"/>
      <c r="R195" s="745"/>
      <c r="S195" s="745"/>
      <c r="T195" s="745"/>
      <c r="U195" s="745"/>
      <c r="V195" s="745"/>
      <c r="W195" s="745"/>
      <c r="X195" s="743"/>
      <c r="Y195" s="743"/>
      <c r="Z195" s="743"/>
      <c r="AA195" s="743"/>
      <c r="AB195" s="743"/>
      <c r="AC195" s="743"/>
      <c r="AD195" s="743"/>
      <c r="AE195" s="743"/>
      <c r="AF195" s="743"/>
      <c r="AG195" s="743"/>
      <c r="AH195" s="743"/>
      <c r="AI195" s="743"/>
      <c r="AJ195" s="743"/>
      <c r="AK195" s="743"/>
      <c r="AL195" s="743"/>
      <c r="AM195" s="743"/>
      <c r="AN195" s="743"/>
      <c r="AO195" s="743"/>
      <c r="AP195" s="743"/>
      <c r="AQ195" s="743"/>
      <c r="AR195" s="743"/>
      <c r="AS195" s="743"/>
      <c r="AT195" s="743"/>
      <c r="AU195" s="743"/>
      <c r="AV195" s="743"/>
      <c r="AW195" s="743"/>
      <c r="AX195" s="743"/>
      <c r="AY195" s="743"/>
      <c r="AZ195" s="743"/>
      <c r="BA195" s="743"/>
      <c r="BB195" s="743"/>
      <c r="BC195" s="743"/>
      <c r="BD195" s="743"/>
      <c r="BE195" s="743"/>
      <c r="BF195" s="743"/>
      <c r="BG195" s="743"/>
      <c r="BH195" s="743"/>
      <c r="BI195" s="743"/>
      <c r="BJ195" s="743"/>
      <c r="BK195" s="743"/>
      <c r="BL195" s="743"/>
      <c r="BM195" s="743"/>
      <c r="BN195" s="743"/>
      <c r="BO195" s="743"/>
      <c r="BP195" s="743"/>
      <c r="BQ195" s="743"/>
      <c r="BR195" s="743"/>
      <c r="BS195" s="743"/>
      <c r="BT195" s="743"/>
      <c r="BU195" s="743"/>
      <c r="BV195" s="743"/>
      <c r="BW195" s="743"/>
      <c r="BX195" s="743"/>
      <c r="BY195" s="743"/>
      <c r="BZ195" s="743"/>
      <c r="CA195" s="743"/>
      <c r="CB195" s="743"/>
      <c r="CC195" s="743"/>
      <c r="CD195" s="743"/>
      <c r="CE195" s="743"/>
      <c r="CF195" s="743"/>
      <c r="CG195" s="743"/>
      <c r="CH195" s="743"/>
      <c r="CI195" s="743"/>
      <c r="CJ195" s="743"/>
      <c r="CK195" s="743"/>
      <c r="CL195" s="743"/>
      <c r="CM195" s="743"/>
      <c r="CN195" s="743"/>
      <c r="CO195" s="743"/>
      <c r="CP195" s="743"/>
      <c r="CQ195" s="743"/>
      <c r="CR195" s="743"/>
      <c r="CS195" s="743"/>
      <c r="CT195" s="743"/>
      <c r="CU195" s="743"/>
      <c r="CV195" s="743"/>
      <c r="CW195" s="743"/>
      <c r="CX195" s="743"/>
    </row>
    <row r="196" spans="1:23" ht="11.25">
      <c r="A196" s="756"/>
      <c r="B196" s="757"/>
      <c r="C196" s="757"/>
      <c r="D196" s="757"/>
      <c r="E196" s="757"/>
      <c r="F196" s="757"/>
      <c r="G196" s="757"/>
      <c r="H196" s="758"/>
      <c r="I196" s="753"/>
      <c r="L196" s="755"/>
      <c r="R196" s="747"/>
      <c r="S196" s="747"/>
      <c r="T196" s="747"/>
      <c r="U196" s="747"/>
      <c r="V196" s="747"/>
      <c r="W196" s="747"/>
    </row>
    <row r="197" spans="1:102" s="746" customFormat="1" ht="12.75" customHeight="1">
      <c r="A197" s="754" t="s">
        <v>928</v>
      </c>
      <c r="B197" s="740">
        <f aca="true" t="shared" si="3" ref="B197:G197">SUM(B194:B195)</f>
        <v>398975236783</v>
      </c>
      <c r="C197" s="740">
        <f t="shared" si="3"/>
        <v>367515960836</v>
      </c>
      <c r="D197" s="740">
        <f t="shared" si="3"/>
        <v>621337709568</v>
      </c>
      <c r="E197" s="740">
        <f t="shared" si="3"/>
        <v>1020312946351</v>
      </c>
      <c r="F197" s="740">
        <f t="shared" si="3"/>
        <v>988853670404</v>
      </c>
      <c r="G197" s="740">
        <f t="shared" si="3"/>
        <v>8871606716.83643</v>
      </c>
      <c r="H197" s="741"/>
      <c r="I197" s="705"/>
      <c r="L197" s="755"/>
      <c r="P197" s="743"/>
      <c r="Q197" s="743"/>
      <c r="R197" s="745"/>
      <c r="S197" s="745"/>
      <c r="T197" s="745"/>
      <c r="U197" s="745"/>
      <c r="V197" s="745"/>
      <c r="W197" s="745"/>
      <c r="X197" s="743"/>
      <c r="Y197" s="743"/>
      <c r="Z197" s="743"/>
      <c r="AA197" s="743"/>
      <c r="AB197" s="743"/>
      <c r="AC197" s="743"/>
      <c r="AD197" s="743"/>
      <c r="AE197" s="743"/>
      <c r="AF197" s="743"/>
      <c r="AG197" s="743"/>
      <c r="AH197" s="743"/>
      <c r="AI197" s="743"/>
      <c r="AJ197" s="743"/>
      <c r="AK197" s="743"/>
      <c r="AL197" s="743"/>
      <c r="AM197" s="743"/>
      <c r="AN197" s="743"/>
      <c r="AO197" s="743"/>
      <c r="AP197" s="743"/>
      <c r="AQ197" s="743"/>
      <c r="AR197" s="743"/>
      <c r="AS197" s="743"/>
      <c r="AT197" s="743"/>
      <c r="AU197" s="743"/>
      <c r="AV197" s="743"/>
      <c r="AW197" s="743"/>
      <c r="AX197" s="743"/>
      <c r="AY197" s="743"/>
      <c r="AZ197" s="743"/>
      <c r="BA197" s="743"/>
      <c r="BB197" s="743"/>
      <c r="BC197" s="743"/>
      <c r="BD197" s="743"/>
      <c r="BE197" s="743"/>
      <c r="BF197" s="743"/>
      <c r="BG197" s="743"/>
      <c r="BH197" s="743"/>
      <c r="BI197" s="743"/>
      <c r="BJ197" s="743"/>
      <c r="BK197" s="743"/>
      <c r="BL197" s="743"/>
      <c r="BM197" s="743"/>
      <c r="BN197" s="743"/>
      <c r="BO197" s="743"/>
      <c r="BP197" s="743"/>
      <c r="BQ197" s="743"/>
      <c r="BR197" s="743"/>
      <c r="BS197" s="743"/>
      <c r="BT197" s="743"/>
      <c r="BU197" s="743"/>
      <c r="BV197" s="743"/>
      <c r="BW197" s="743"/>
      <c r="BX197" s="743"/>
      <c r="BY197" s="743"/>
      <c r="BZ197" s="743"/>
      <c r="CA197" s="743"/>
      <c r="CB197" s="743"/>
      <c r="CC197" s="743"/>
      <c r="CD197" s="743"/>
      <c r="CE197" s="743"/>
      <c r="CF197" s="743"/>
      <c r="CG197" s="743"/>
      <c r="CH197" s="743"/>
      <c r="CI197" s="743"/>
      <c r="CJ197" s="743"/>
      <c r="CK197" s="743"/>
      <c r="CL197" s="743"/>
      <c r="CM197" s="743"/>
      <c r="CN197" s="743"/>
      <c r="CO197" s="743"/>
      <c r="CP197" s="743"/>
      <c r="CQ197" s="743"/>
      <c r="CR197" s="743"/>
      <c r="CS197" s="743"/>
      <c r="CT197" s="743"/>
      <c r="CU197" s="743"/>
      <c r="CV197" s="743"/>
      <c r="CW197" s="743"/>
      <c r="CX197" s="743"/>
    </row>
    <row r="199" spans="2:5" ht="11.25">
      <c r="B199" s="733"/>
      <c r="E199" s="733"/>
    </row>
    <row r="200" spans="1:24" ht="11.25">
      <c r="A200" s="696" t="s">
        <v>595</v>
      </c>
      <c r="Q200" s="979"/>
      <c r="R200" s="979"/>
      <c r="S200" s="979"/>
      <c r="T200" s="979"/>
      <c r="U200" s="979"/>
      <c r="V200" s="979"/>
      <c r="W200" s="979"/>
      <c r="X200" s="979"/>
    </row>
    <row r="201" spans="1:24" ht="11.25">
      <c r="A201" s="977" t="s">
        <v>477</v>
      </c>
      <c r="B201" s="977"/>
      <c r="C201" s="977"/>
      <c r="D201" s="977"/>
      <c r="E201" s="977"/>
      <c r="F201" s="977"/>
      <c r="G201" s="977"/>
      <c r="H201" s="977"/>
      <c r="I201" s="759"/>
      <c r="Q201" s="979"/>
      <c r="R201" s="979"/>
      <c r="S201" s="979"/>
      <c r="T201" s="979"/>
      <c r="U201" s="979"/>
      <c r="V201" s="979"/>
      <c r="W201" s="979"/>
      <c r="X201" s="979"/>
    </row>
    <row r="202" spans="1:24" ht="11.25">
      <c r="A202" s="977" t="s">
        <v>478</v>
      </c>
      <c r="B202" s="977"/>
      <c r="C202" s="977"/>
      <c r="D202" s="977"/>
      <c r="E202" s="977"/>
      <c r="F202" s="977"/>
      <c r="G202" s="977"/>
      <c r="H202" s="977"/>
      <c r="I202" s="759"/>
      <c r="Q202" s="979"/>
      <c r="R202" s="979"/>
      <c r="S202" s="979"/>
      <c r="T202" s="979"/>
      <c r="U202" s="979"/>
      <c r="V202" s="979"/>
      <c r="W202" s="979"/>
      <c r="X202" s="979"/>
    </row>
    <row r="203" spans="1:24" ht="11.25">
      <c r="A203" s="977" t="s">
        <v>479</v>
      </c>
      <c r="B203" s="977"/>
      <c r="C203" s="977"/>
      <c r="D203" s="977"/>
      <c r="E203" s="977"/>
      <c r="F203" s="977"/>
      <c r="G203" s="977"/>
      <c r="H203" s="977"/>
      <c r="I203" s="759"/>
      <c r="Q203" s="979"/>
      <c r="R203" s="979"/>
      <c r="S203" s="979"/>
      <c r="T203" s="979"/>
      <c r="U203" s="979"/>
      <c r="V203" s="979"/>
      <c r="W203" s="979"/>
      <c r="X203" s="979"/>
    </row>
    <row r="204" spans="1:9" ht="11.25">
      <c r="A204" s="977" t="s">
        <v>480</v>
      </c>
      <c r="B204" s="977"/>
      <c r="C204" s="977"/>
      <c r="D204" s="977"/>
      <c r="E204" s="977"/>
      <c r="F204" s="977"/>
      <c r="G204" s="977"/>
      <c r="H204" s="977"/>
      <c r="I204" s="759"/>
    </row>
    <row r="207" spans="1:17" ht="12">
      <c r="A207" s="752"/>
      <c r="Q207" s="699"/>
    </row>
    <row r="210" ht="11.25">
      <c r="D210" s="717"/>
    </row>
    <row r="214" ht="7.5" customHeight="1"/>
  </sheetData>
  <sheetProtection/>
  <mergeCells count="19">
    <mergeCell ref="A2:H2"/>
    <mergeCell ref="A43:H43"/>
    <mergeCell ref="R77:W77"/>
    <mergeCell ref="Q200:X200"/>
    <mergeCell ref="Q201:X201"/>
    <mergeCell ref="Q2:X2"/>
    <mergeCell ref="Q55:X55"/>
    <mergeCell ref="Q57:X57"/>
    <mergeCell ref="Q108:X108"/>
    <mergeCell ref="Q110:X110"/>
    <mergeCell ref="A204:H204"/>
    <mergeCell ref="A166:H166"/>
    <mergeCell ref="A84:H84"/>
    <mergeCell ref="A125:H125"/>
    <mergeCell ref="Q203:X203"/>
    <mergeCell ref="A203:H203"/>
    <mergeCell ref="A201:H201"/>
    <mergeCell ref="A202:H202"/>
    <mergeCell ref="Q202:X202"/>
  </mergeCells>
  <conditionalFormatting sqref="J193:O193">
    <cfRule type="cellIs" priority="1" dxfId="3" operator="greaterThan" stopIfTrue="1">
      <formula>0.15</formula>
    </cfRule>
    <cfRule type="cellIs" priority="2" dxfId="0" operator="lessThan" stopIfTrue="1">
      <formula>-0.15</formula>
    </cfRule>
  </conditionalFormatting>
  <conditionalFormatting sqref="J7:O192">
    <cfRule type="cellIs" priority="3" dxfId="3" operator="greaterThan" stopIfTrue="1">
      <formula>0.5</formula>
    </cfRule>
    <cfRule type="cellIs" priority="4" dxfId="0" operator="lessThan" stopIfTrue="1">
      <formula>-0.5</formula>
    </cfRule>
    <cfRule type="cellIs" priority="5" dxfId="4" operator="equal" stopIfTrue="1">
      <formula>0</formula>
    </cfRule>
  </conditionalFormatting>
  <conditionalFormatting sqref="I7:I192">
    <cfRule type="cellIs" priority="6" dxfId="3" operator="greaterThan" stopIfTrue="1">
      <formula>1</formula>
    </cfRule>
    <cfRule type="cellIs" priority="7" dxfId="0" operator="lessThanOrEqual" stopIfTrue="1">
      <formula>0.7</formula>
    </cfRule>
  </conditionalFormatting>
  <printOptions horizontalCentered="1"/>
  <pageMargins left="0.25" right="0.25" top="0.7" bottom="0.75" header="0.25" footer="0.4"/>
  <pageSetup fitToHeight="5" horizontalDpi="600" verticalDpi="600" orientation="landscape" r:id="rId2"/>
  <rowBreaks count="4" manualBreakCount="4">
    <brk id="41" max="7" man="1"/>
    <brk id="82" max="7" man="1"/>
    <brk id="123" max="7" man="1"/>
    <brk id="164" max="7" man="1"/>
  </rowBreaks>
  <drawing r:id="rId1"/>
</worksheet>
</file>

<file path=xl/worksheets/sheet28.xml><?xml version="1.0" encoding="utf-8"?>
<worksheet xmlns="http://schemas.openxmlformats.org/spreadsheetml/2006/main" xmlns:r="http://schemas.openxmlformats.org/officeDocument/2006/relationships">
  <dimension ref="A1:M208"/>
  <sheetViews>
    <sheetView zoomScalePageLayoutView="0" workbookViewId="0" topLeftCell="A1">
      <selection activeCell="A1" sqref="A1"/>
    </sheetView>
  </sheetViews>
  <sheetFormatPr defaultColWidth="9.140625" defaultRowHeight="12.75"/>
  <cols>
    <col min="1" max="1" width="16.7109375" style="696" customWidth="1"/>
    <col min="2" max="2" width="16.8515625" style="696" bestFit="1" customWidth="1"/>
    <col min="3" max="3" width="14.28125" style="696" bestFit="1" customWidth="1"/>
    <col min="4" max="4" width="14.57421875" style="696" bestFit="1" customWidth="1"/>
    <col min="5" max="5" width="15.28125" style="696" bestFit="1" customWidth="1"/>
    <col min="6" max="6" width="16.8515625" style="696" customWidth="1"/>
    <col min="7" max="7" width="12.57421875" style="696" bestFit="1" customWidth="1"/>
    <col min="8" max="8" width="13.28125" style="696" bestFit="1" customWidth="1"/>
    <col min="9" max="9" width="9.140625" style="696" customWidth="1"/>
    <col min="10" max="10" width="9.140625" style="764" customWidth="1"/>
    <col min="11" max="16384" width="9.140625" style="696" customWidth="1"/>
  </cols>
  <sheetData>
    <row r="1" spans="1:10" s="752" customFormat="1" ht="13.5">
      <c r="A1" s="695" t="s">
        <v>289</v>
      </c>
      <c r="J1" s="760"/>
    </row>
    <row r="2" spans="1:10" s="761" customFormat="1" ht="12.75">
      <c r="A2" s="978" t="s">
        <v>482</v>
      </c>
      <c r="B2" s="978"/>
      <c r="C2" s="978"/>
      <c r="D2" s="978"/>
      <c r="E2" s="978"/>
      <c r="F2" s="978"/>
      <c r="G2" s="978"/>
      <c r="H2" s="978"/>
      <c r="J2" s="762"/>
    </row>
    <row r="3" spans="1:10" s="752" customFormat="1" ht="12" thickBot="1">
      <c r="A3" s="702"/>
      <c r="B3" s="702"/>
      <c r="C3" s="702"/>
      <c r="D3" s="702"/>
      <c r="E3" s="702"/>
      <c r="F3" s="702"/>
      <c r="G3" s="702"/>
      <c r="H3" s="702"/>
      <c r="J3" s="760"/>
    </row>
    <row r="4" spans="1:8" ht="14.25" customHeight="1">
      <c r="A4" s="763"/>
      <c r="B4" s="763"/>
      <c r="C4" s="763"/>
      <c r="D4" s="763"/>
      <c r="E4" s="763"/>
      <c r="F4" s="763"/>
      <c r="G4" s="763"/>
      <c r="H4" s="763" t="s">
        <v>483</v>
      </c>
    </row>
    <row r="5" spans="1:8" ht="12.75" customHeight="1">
      <c r="A5" s="707"/>
      <c r="B5" s="707" t="s">
        <v>484</v>
      </c>
      <c r="C5" s="984" t="s">
        <v>486</v>
      </c>
      <c r="D5" s="984"/>
      <c r="E5" s="984"/>
      <c r="F5" s="707" t="s">
        <v>487</v>
      </c>
      <c r="G5" s="707" t="s">
        <v>488</v>
      </c>
      <c r="H5" s="707" t="s">
        <v>489</v>
      </c>
    </row>
    <row r="6" spans="1:8" ht="12">
      <c r="A6" s="703" t="s">
        <v>692</v>
      </c>
      <c r="B6" s="703" t="s">
        <v>446</v>
      </c>
      <c r="C6" s="703" t="s">
        <v>490</v>
      </c>
      <c r="D6" s="703" t="s">
        <v>491</v>
      </c>
      <c r="E6" s="703" t="s">
        <v>492</v>
      </c>
      <c r="F6" s="703" t="s">
        <v>493</v>
      </c>
      <c r="G6" s="703" t="s">
        <v>465</v>
      </c>
      <c r="H6" s="703" t="s">
        <v>638</v>
      </c>
    </row>
    <row r="7" spans="1:8" ht="9" customHeight="1">
      <c r="A7" s="707"/>
      <c r="B7" s="707"/>
      <c r="C7" s="707"/>
      <c r="D7" s="707"/>
      <c r="E7" s="707"/>
      <c r="F7" s="707"/>
      <c r="G7" s="707"/>
      <c r="H7" s="707"/>
    </row>
    <row r="8" spans="1:13" ht="11.25" customHeight="1">
      <c r="A8" s="696" t="s">
        <v>60</v>
      </c>
      <c r="B8" s="765">
        <v>4352619600</v>
      </c>
      <c r="C8" s="733">
        <v>537180500</v>
      </c>
      <c r="D8" s="733">
        <v>160138500</v>
      </c>
      <c r="E8" s="765">
        <v>697319000</v>
      </c>
      <c r="F8" s="765">
        <v>5049938600</v>
      </c>
      <c r="G8" s="766">
        <f>E8/F8</f>
        <v>0.13808464918761587</v>
      </c>
      <c r="H8" s="733">
        <v>2911770.13</v>
      </c>
      <c r="I8" s="764"/>
      <c r="K8" s="764"/>
      <c r="L8" s="764"/>
      <c r="M8" s="764"/>
    </row>
    <row r="9" spans="1:13" ht="11.25" customHeight="1">
      <c r="A9" s="696" t="s">
        <v>62</v>
      </c>
      <c r="B9" s="727">
        <v>18155084000</v>
      </c>
      <c r="C9" s="717">
        <v>2551955500</v>
      </c>
      <c r="D9" s="717">
        <v>721274500</v>
      </c>
      <c r="E9" s="727">
        <v>3273230000</v>
      </c>
      <c r="F9" s="727">
        <v>21428314000</v>
      </c>
      <c r="G9" s="766">
        <f aca="true" t="shared" si="0" ref="G9:G42">E9/F9</f>
        <v>0.15275256840085505</v>
      </c>
      <c r="H9" s="717">
        <v>24287366.599999998</v>
      </c>
      <c r="I9" s="764"/>
      <c r="K9" s="764"/>
      <c r="L9" s="764"/>
      <c r="M9" s="764"/>
    </row>
    <row r="10" spans="1:13" ht="11.25" customHeight="1">
      <c r="A10" s="696" t="s">
        <v>64</v>
      </c>
      <c r="B10" s="727">
        <v>1069530500</v>
      </c>
      <c r="C10" s="717">
        <v>148409300</v>
      </c>
      <c r="D10" s="717">
        <v>116804700</v>
      </c>
      <c r="E10" s="727">
        <v>265214000</v>
      </c>
      <c r="F10" s="727">
        <v>1334744500</v>
      </c>
      <c r="G10" s="766">
        <f t="shared" si="0"/>
        <v>0.1987002006751105</v>
      </c>
      <c r="H10" s="717">
        <v>1750412.4</v>
      </c>
      <c r="I10" s="764"/>
      <c r="K10" s="764"/>
      <c r="L10" s="764"/>
      <c r="M10" s="764"/>
    </row>
    <row r="11" spans="1:13" ht="11.25" customHeight="1">
      <c r="A11" s="696" t="s">
        <v>66</v>
      </c>
      <c r="B11" s="727">
        <v>1134217500</v>
      </c>
      <c r="C11" s="717">
        <v>20093800</v>
      </c>
      <c r="D11" s="717">
        <v>55209835</v>
      </c>
      <c r="E11" s="727">
        <v>75303635</v>
      </c>
      <c r="F11" s="727">
        <v>1209521135</v>
      </c>
      <c r="G11" s="766">
        <f t="shared" si="0"/>
        <v>0.06225904849525428</v>
      </c>
      <c r="H11" s="717">
        <v>323805.63049999997</v>
      </c>
      <c r="I11" s="764"/>
      <c r="K11" s="764"/>
      <c r="L11" s="764"/>
      <c r="M11" s="764"/>
    </row>
    <row r="12" spans="1:13" ht="11.25" customHeight="1">
      <c r="A12" s="696" t="s">
        <v>68</v>
      </c>
      <c r="B12" s="727">
        <v>2620471800</v>
      </c>
      <c r="C12" s="717">
        <v>135416600</v>
      </c>
      <c r="D12" s="717">
        <v>320461400</v>
      </c>
      <c r="E12" s="727">
        <v>455878000</v>
      </c>
      <c r="F12" s="727">
        <v>3076349800</v>
      </c>
      <c r="G12" s="766">
        <f t="shared" si="0"/>
        <v>0.14818795963970027</v>
      </c>
      <c r="H12" s="717">
        <v>2370565.6</v>
      </c>
      <c r="I12" s="764"/>
      <c r="K12" s="764"/>
      <c r="L12" s="764"/>
      <c r="M12" s="764"/>
    </row>
    <row r="13" spans="2:8" ht="9" customHeight="1">
      <c r="B13" s="727"/>
      <c r="C13" s="717"/>
      <c r="D13" s="717"/>
      <c r="E13" s="727"/>
      <c r="F13" s="727"/>
      <c r="G13" s="766"/>
      <c r="H13" s="717"/>
    </row>
    <row r="14" spans="1:13" ht="11.25" customHeight="1">
      <c r="A14" s="696" t="s">
        <v>70</v>
      </c>
      <c r="B14" s="727">
        <v>1295115700</v>
      </c>
      <c r="C14" s="717">
        <v>85509900</v>
      </c>
      <c r="D14" s="717">
        <v>75374100</v>
      </c>
      <c r="E14" s="727">
        <v>160884000</v>
      </c>
      <c r="F14" s="727">
        <v>1455999700</v>
      </c>
      <c r="G14" s="766">
        <f t="shared" si="0"/>
        <v>0.11049727551454852</v>
      </c>
      <c r="H14" s="717">
        <v>772243.2</v>
      </c>
      <c r="I14" s="764"/>
      <c r="K14" s="764"/>
      <c r="L14" s="764"/>
      <c r="M14" s="764"/>
    </row>
    <row r="15" spans="1:13" ht="11.25" customHeight="1">
      <c r="A15" s="696" t="s">
        <v>72</v>
      </c>
      <c r="B15" s="727">
        <v>57781547100</v>
      </c>
      <c r="C15" s="717">
        <v>6340786500</v>
      </c>
      <c r="D15" s="717">
        <v>1148650800</v>
      </c>
      <c r="E15" s="727">
        <v>7489437300</v>
      </c>
      <c r="F15" s="727">
        <v>65270984400</v>
      </c>
      <c r="G15" s="766">
        <f t="shared" si="0"/>
        <v>0.11474374668692755</v>
      </c>
      <c r="H15" s="717">
        <v>74438282.68</v>
      </c>
      <c r="I15" s="764"/>
      <c r="K15" s="764"/>
      <c r="L15" s="764"/>
      <c r="M15" s="764"/>
    </row>
    <row r="16" spans="1:13" ht="11.25" customHeight="1">
      <c r="A16" s="696" t="s">
        <v>74</v>
      </c>
      <c r="B16" s="727">
        <v>7905977800</v>
      </c>
      <c r="C16" s="717">
        <v>491411400</v>
      </c>
      <c r="D16" s="717">
        <v>588384500</v>
      </c>
      <c r="E16" s="727">
        <v>1079795900</v>
      </c>
      <c r="F16" s="727">
        <v>8985773700</v>
      </c>
      <c r="G16" s="766">
        <f t="shared" si="0"/>
        <v>0.12016727062690216</v>
      </c>
      <c r="H16" s="717">
        <v>5183020.32</v>
      </c>
      <c r="I16" s="764"/>
      <c r="K16" s="764"/>
      <c r="L16" s="764"/>
      <c r="M16" s="764"/>
    </row>
    <row r="17" spans="1:13" ht="11.25" customHeight="1">
      <c r="A17" s="696" t="s">
        <v>76</v>
      </c>
      <c r="B17" s="727">
        <v>796900200</v>
      </c>
      <c r="C17" s="717">
        <v>187407800</v>
      </c>
      <c r="D17" s="717">
        <v>49553700</v>
      </c>
      <c r="E17" s="727">
        <v>236961500</v>
      </c>
      <c r="F17" s="727">
        <v>1033861700</v>
      </c>
      <c r="G17" s="766">
        <f t="shared" si="0"/>
        <v>0.22920038531265835</v>
      </c>
      <c r="H17" s="717">
        <v>1303288.25</v>
      </c>
      <c r="I17" s="764"/>
      <c r="K17" s="764"/>
      <c r="L17" s="764"/>
      <c r="M17" s="764"/>
    </row>
    <row r="18" spans="1:13" ht="11.25" customHeight="1">
      <c r="A18" s="696" t="s">
        <v>78</v>
      </c>
      <c r="B18" s="727">
        <v>8877442103</v>
      </c>
      <c r="C18" s="717">
        <v>208395400</v>
      </c>
      <c r="D18" s="717">
        <v>270234600</v>
      </c>
      <c r="E18" s="727">
        <v>478630000</v>
      </c>
      <c r="F18" s="727">
        <v>9356072103</v>
      </c>
      <c r="G18" s="766">
        <f t="shared" si="0"/>
        <v>0.051157151711830925</v>
      </c>
      <c r="H18" s="717">
        <v>2393150</v>
      </c>
      <c r="I18" s="764"/>
      <c r="K18" s="764"/>
      <c r="L18" s="764"/>
      <c r="M18" s="764"/>
    </row>
    <row r="19" spans="2:8" ht="9" customHeight="1">
      <c r="B19" s="727"/>
      <c r="C19" s="727"/>
      <c r="D19" s="727"/>
      <c r="E19" s="727"/>
      <c r="F19" s="727"/>
      <c r="G19" s="766"/>
      <c r="H19" s="727"/>
    </row>
    <row r="20" spans="1:13" ht="11.25" customHeight="1">
      <c r="A20" s="696" t="s">
        <v>80</v>
      </c>
      <c r="B20" s="727">
        <v>649203500</v>
      </c>
      <c r="C20" s="717">
        <v>101449500</v>
      </c>
      <c r="D20" s="717">
        <v>28412400</v>
      </c>
      <c r="E20" s="727">
        <v>129861900</v>
      </c>
      <c r="F20" s="727">
        <v>779065400</v>
      </c>
      <c r="G20" s="766">
        <f t="shared" si="0"/>
        <v>0.16668934341070724</v>
      </c>
      <c r="H20" s="717">
        <v>714240.45</v>
      </c>
      <c r="I20" s="764"/>
      <c r="K20" s="764"/>
      <c r="L20" s="764"/>
      <c r="M20" s="764"/>
    </row>
    <row r="21" spans="1:13" ht="11.25" customHeight="1">
      <c r="A21" s="696" t="s">
        <v>82</v>
      </c>
      <c r="B21" s="727">
        <v>3263941515</v>
      </c>
      <c r="C21" s="717">
        <v>173482200</v>
      </c>
      <c r="D21" s="717">
        <v>159911200</v>
      </c>
      <c r="E21" s="727">
        <v>333393400</v>
      </c>
      <c r="F21" s="727">
        <v>3597334915</v>
      </c>
      <c r="G21" s="766">
        <f t="shared" si="0"/>
        <v>0.09267788734649968</v>
      </c>
      <c r="H21" s="717">
        <v>2167057.1</v>
      </c>
      <c r="I21" s="764"/>
      <c r="K21" s="764"/>
      <c r="L21" s="764"/>
      <c r="M21" s="764"/>
    </row>
    <row r="22" spans="1:13" ht="11.25" customHeight="1">
      <c r="A22" s="696" t="s">
        <v>84</v>
      </c>
      <c r="B22" s="727">
        <v>1255809406</v>
      </c>
      <c r="C22" s="717">
        <v>218799200</v>
      </c>
      <c r="D22" s="717">
        <v>61416200</v>
      </c>
      <c r="E22" s="727">
        <v>280215400</v>
      </c>
      <c r="F22" s="727">
        <v>1536024806</v>
      </c>
      <c r="G22" s="766">
        <f t="shared" si="0"/>
        <v>0.1824289548615532</v>
      </c>
      <c r="H22" s="717">
        <v>1092840.06</v>
      </c>
      <c r="I22" s="764"/>
      <c r="K22" s="764"/>
      <c r="L22" s="764"/>
      <c r="M22" s="764"/>
    </row>
    <row r="23" spans="1:13" ht="11.25" customHeight="1">
      <c r="A23" s="696" t="s">
        <v>86</v>
      </c>
      <c r="B23" s="727">
        <v>1965446565</v>
      </c>
      <c r="C23" s="717">
        <v>243794012</v>
      </c>
      <c r="D23" s="717">
        <v>50276862</v>
      </c>
      <c r="E23" s="727">
        <v>294070874</v>
      </c>
      <c r="F23" s="727">
        <v>2259517439</v>
      </c>
      <c r="G23" s="766">
        <f t="shared" si="0"/>
        <v>0.13014764521142516</v>
      </c>
      <c r="H23" s="717">
        <v>1264504.7582</v>
      </c>
      <c r="I23" s="764"/>
      <c r="K23" s="764"/>
      <c r="L23" s="764"/>
      <c r="M23" s="764"/>
    </row>
    <row r="24" spans="1:13" ht="11.25" customHeight="1">
      <c r="A24" s="696" t="s">
        <v>88</v>
      </c>
      <c r="B24" s="727"/>
      <c r="C24" s="717">
        <v>141401800</v>
      </c>
      <c r="D24" s="717">
        <v>77671200</v>
      </c>
      <c r="E24" s="727">
        <v>219073000</v>
      </c>
      <c r="F24" s="727">
        <v>1640682491</v>
      </c>
      <c r="G24" s="766">
        <f t="shared" si="0"/>
        <v>0.1335255305043662</v>
      </c>
      <c r="H24" s="717">
        <v>963921.2</v>
      </c>
      <c r="I24" s="764"/>
      <c r="K24" s="764"/>
      <c r="L24" s="764"/>
      <c r="M24" s="764"/>
    </row>
    <row r="25" spans="2:8" ht="9" customHeight="1">
      <c r="B25" s="727"/>
      <c r="C25" s="717"/>
      <c r="D25" s="717"/>
      <c r="E25" s="727"/>
      <c r="F25" s="727"/>
      <c r="G25" s="766"/>
      <c r="H25" s="717"/>
    </row>
    <row r="26" spans="1:13" ht="11.25" customHeight="1">
      <c r="A26" s="696" t="s">
        <v>90</v>
      </c>
      <c r="B26" s="727">
        <v>3690551554</v>
      </c>
      <c r="C26" s="717">
        <v>73350666</v>
      </c>
      <c r="D26" s="717">
        <v>245213524</v>
      </c>
      <c r="E26" s="727">
        <v>318564190</v>
      </c>
      <c r="F26" s="727">
        <v>4009115744</v>
      </c>
      <c r="G26" s="766">
        <f t="shared" si="0"/>
        <v>0.07945996332901084</v>
      </c>
      <c r="H26" s="717">
        <v>1465395.2740000002</v>
      </c>
      <c r="I26" s="764"/>
      <c r="K26" s="764"/>
      <c r="L26" s="764"/>
      <c r="M26" s="764"/>
    </row>
    <row r="27" spans="1:13" ht="11.25" customHeight="1">
      <c r="A27" s="696" t="s">
        <v>92</v>
      </c>
      <c r="B27" s="727">
        <v>3168243552</v>
      </c>
      <c r="C27" s="717">
        <v>439785100</v>
      </c>
      <c r="D27" s="717">
        <v>177692700</v>
      </c>
      <c r="E27" s="727">
        <v>617477800</v>
      </c>
      <c r="F27" s="727">
        <v>3785721352</v>
      </c>
      <c r="G27" s="766">
        <f t="shared" si="0"/>
        <v>0.16310703894616702</v>
      </c>
      <c r="H27" s="717">
        <v>3272632.34</v>
      </c>
      <c r="I27" s="764"/>
      <c r="K27" s="764"/>
      <c r="L27" s="764"/>
      <c r="M27" s="764"/>
    </row>
    <row r="28" spans="1:13" ht="11.25" customHeight="1">
      <c r="A28" s="696" t="s">
        <v>94</v>
      </c>
      <c r="B28" s="727">
        <v>2590987266</v>
      </c>
      <c r="C28" s="717">
        <v>156570600</v>
      </c>
      <c r="D28" s="717">
        <v>63810600</v>
      </c>
      <c r="E28" s="727">
        <v>220381200</v>
      </c>
      <c r="F28" s="727">
        <v>2811368466</v>
      </c>
      <c r="G28" s="766">
        <f t="shared" si="0"/>
        <v>0.07838929783314999</v>
      </c>
      <c r="H28" s="717">
        <v>1311268.14</v>
      </c>
      <c r="I28" s="764"/>
      <c r="K28" s="764"/>
      <c r="L28" s="764"/>
      <c r="M28" s="764"/>
    </row>
    <row r="29" spans="1:13" ht="11.25" customHeight="1">
      <c r="A29" s="696" t="s">
        <v>96</v>
      </c>
      <c r="B29" s="727">
        <v>671828751</v>
      </c>
      <c r="C29" s="717">
        <v>47195000</v>
      </c>
      <c r="D29" s="717">
        <v>11739500</v>
      </c>
      <c r="E29" s="727">
        <v>58934500</v>
      </c>
      <c r="F29" s="727">
        <v>730763251</v>
      </c>
      <c r="G29" s="766">
        <f t="shared" si="0"/>
        <v>0.08064787045510585</v>
      </c>
      <c r="H29" s="717">
        <v>483262.9</v>
      </c>
      <c r="I29" s="764"/>
      <c r="K29" s="764"/>
      <c r="L29" s="764"/>
      <c r="M29" s="764"/>
    </row>
    <row r="30" spans="1:13" ht="11.25" customHeight="1">
      <c r="A30" s="696" t="s">
        <v>98</v>
      </c>
      <c r="B30" s="727">
        <v>961990800</v>
      </c>
      <c r="C30" s="717">
        <v>8974400</v>
      </c>
      <c r="D30" s="717">
        <v>58301300</v>
      </c>
      <c r="E30" s="727">
        <v>67275700</v>
      </c>
      <c r="F30" s="727">
        <v>1029266500</v>
      </c>
      <c r="G30" s="766">
        <f t="shared" si="0"/>
        <v>0.06536276076215441</v>
      </c>
      <c r="H30" s="717">
        <v>282557.94</v>
      </c>
      <c r="I30" s="764"/>
      <c r="K30" s="764"/>
      <c r="L30" s="764"/>
      <c r="M30" s="764"/>
    </row>
    <row r="31" spans="2:8" ht="9" customHeight="1">
      <c r="B31" s="727"/>
      <c r="C31" s="717"/>
      <c r="D31" s="717"/>
      <c r="E31" s="727"/>
      <c r="F31" s="727"/>
      <c r="G31" s="766"/>
      <c r="H31" s="717"/>
    </row>
    <row r="32" spans="1:13" ht="11.25" customHeight="1">
      <c r="A32" s="708" t="s">
        <v>100</v>
      </c>
      <c r="B32" s="767">
        <v>33115786200</v>
      </c>
      <c r="C32" s="723">
        <v>1417893400</v>
      </c>
      <c r="D32" s="723">
        <v>355059200</v>
      </c>
      <c r="E32" s="767">
        <v>1772952600</v>
      </c>
      <c r="F32" s="767">
        <v>34888738800</v>
      </c>
      <c r="G32" s="768">
        <f t="shared" si="0"/>
        <v>0.05081733135048149</v>
      </c>
      <c r="H32" s="723">
        <v>16843049.7</v>
      </c>
      <c r="I32" s="764"/>
      <c r="K32" s="764"/>
      <c r="L32" s="764"/>
      <c r="M32" s="764"/>
    </row>
    <row r="33" spans="1:13" ht="11.25" customHeight="1">
      <c r="A33" s="696" t="s">
        <v>102</v>
      </c>
      <c r="B33" s="727">
        <v>2902553093</v>
      </c>
      <c r="C33" s="717">
        <v>65200400</v>
      </c>
      <c r="D33" s="717">
        <v>110132400</v>
      </c>
      <c r="E33" s="727">
        <v>175332800</v>
      </c>
      <c r="F33" s="727">
        <v>3077885893</v>
      </c>
      <c r="G33" s="766">
        <f t="shared" si="0"/>
        <v>0.05696533467948157</v>
      </c>
      <c r="H33" s="717">
        <v>929263.84</v>
      </c>
      <c r="I33" s="764"/>
      <c r="K33" s="764"/>
      <c r="L33" s="764"/>
      <c r="M33" s="764"/>
    </row>
    <row r="34" spans="1:13" ht="11.25" customHeight="1">
      <c r="A34" s="696" t="s">
        <v>104</v>
      </c>
      <c r="B34" s="727">
        <v>423401500</v>
      </c>
      <c r="C34" s="717">
        <v>92286600</v>
      </c>
      <c r="D34" s="717">
        <v>24713300</v>
      </c>
      <c r="E34" s="727">
        <v>116999900</v>
      </c>
      <c r="F34" s="727">
        <v>540401400</v>
      </c>
      <c r="G34" s="766">
        <f t="shared" si="0"/>
        <v>0.2165055456925167</v>
      </c>
      <c r="H34" s="717">
        <v>631799.46</v>
      </c>
      <c r="I34" s="764"/>
      <c r="K34" s="764"/>
      <c r="L34" s="764"/>
      <c r="M34" s="764"/>
    </row>
    <row r="35" spans="1:13" ht="11.25" customHeight="1">
      <c r="A35" s="696" t="s">
        <v>106</v>
      </c>
      <c r="B35" s="727">
        <v>5435173607</v>
      </c>
      <c r="C35" s="717">
        <v>214622400</v>
      </c>
      <c r="D35" s="717">
        <v>266447600</v>
      </c>
      <c r="E35" s="727">
        <v>481070000</v>
      </c>
      <c r="F35" s="727">
        <v>5916243607</v>
      </c>
      <c r="G35" s="766">
        <f t="shared" si="0"/>
        <v>0.08131341979069388</v>
      </c>
      <c r="H35" s="717">
        <v>3126955</v>
      </c>
      <c r="I35" s="764"/>
      <c r="K35" s="764"/>
      <c r="L35" s="764"/>
      <c r="M35" s="764"/>
    </row>
    <row r="36" spans="1:13" ht="11.25" customHeight="1">
      <c r="A36" s="696" t="s">
        <v>108</v>
      </c>
      <c r="B36" s="727">
        <v>807312898</v>
      </c>
      <c r="C36" s="717">
        <v>11755600</v>
      </c>
      <c r="D36" s="717">
        <v>76848030</v>
      </c>
      <c r="E36" s="727">
        <v>88603630</v>
      </c>
      <c r="F36" s="727">
        <v>895916528</v>
      </c>
      <c r="G36" s="766">
        <f t="shared" si="0"/>
        <v>0.09889719324387773</v>
      </c>
      <c r="H36" s="717">
        <v>522761.41699999996</v>
      </c>
      <c r="I36" s="764"/>
      <c r="K36" s="764"/>
      <c r="L36" s="764"/>
      <c r="M36" s="764"/>
    </row>
    <row r="37" spans="2:8" ht="9" customHeight="1">
      <c r="B37" s="727"/>
      <c r="C37" s="717"/>
      <c r="D37" s="717"/>
      <c r="E37" s="727"/>
      <c r="F37" s="727"/>
      <c r="G37" s="766"/>
      <c r="H37" s="717"/>
    </row>
    <row r="38" spans="1:13" ht="11.25" customHeight="1">
      <c r="A38" s="696" t="s">
        <v>110</v>
      </c>
      <c r="B38" s="727">
        <v>1077877430</v>
      </c>
      <c r="C38" s="717">
        <v>85597300</v>
      </c>
      <c r="D38" s="717">
        <v>50583700</v>
      </c>
      <c r="E38" s="727">
        <v>136181000</v>
      </c>
      <c r="F38" s="727">
        <v>1214058430</v>
      </c>
      <c r="G38" s="766">
        <f t="shared" si="0"/>
        <v>0.11217005428643166</v>
      </c>
      <c r="H38" s="717">
        <v>817086</v>
      </c>
      <c r="I38" s="764"/>
      <c r="K38" s="764"/>
      <c r="L38" s="764"/>
      <c r="M38" s="764"/>
    </row>
    <row r="39" spans="1:13" ht="11.25" customHeight="1">
      <c r="A39" s="696" t="s">
        <v>730</v>
      </c>
      <c r="B39" s="727">
        <v>2663919317</v>
      </c>
      <c r="C39" s="717">
        <v>225383600</v>
      </c>
      <c r="D39" s="717">
        <v>187127300</v>
      </c>
      <c r="E39" s="727">
        <v>412510900</v>
      </c>
      <c r="F39" s="727">
        <v>3076430217</v>
      </c>
      <c r="G39" s="766">
        <f t="shared" si="0"/>
        <v>0.13408752056864873</v>
      </c>
      <c r="H39" s="717">
        <v>2805074.12</v>
      </c>
      <c r="I39" s="764"/>
      <c r="K39" s="764"/>
      <c r="L39" s="764"/>
      <c r="M39" s="764"/>
    </row>
    <row r="40" spans="1:13" ht="11.25" customHeight="1">
      <c r="A40" s="696" t="s">
        <v>114</v>
      </c>
      <c r="B40" s="727">
        <v>1669811278</v>
      </c>
      <c r="C40" s="717">
        <v>26859300</v>
      </c>
      <c r="D40" s="717">
        <v>66457729</v>
      </c>
      <c r="E40" s="727">
        <v>93317029</v>
      </c>
      <c r="F40" s="727">
        <v>1763128307</v>
      </c>
      <c r="G40" s="766">
        <f t="shared" si="0"/>
        <v>0.052926964322171706</v>
      </c>
      <c r="H40" s="717">
        <v>496446.5942800001</v>
      </c>
      <c r="I40" s="764"/>
      <c r="K40" s="764"/>
      <c r="L40" s="764"/>
      <c r="M40" s="764"/>
    </row>
    <row r="41" spans="1:13" ht="11.25" customHeight="1">
      <c r="A41" s="696" t="s">
        <v>116</v>
      </c>
      <c r="B41" s="727">
        <v>206975270226</v>
      </c>
      <c r="C41" s="717">
        <v>12612892261</v>
      </c>
      <c r="D41" s="717">
        <v>2347441577</v>
      </c>
      <c r="E41" s="727">
        <v>14960333838</v>
      </c>
      <c r="F41" s="727">
        <v>221935604064</v>
      </c>
      <c r="G41" s="766">
        <f t="shared" si="0"/>
        <v>0.06740844444988583</v>
      </c>
      <c r="H41" s="717">
        <v>156495719.12</v>
      </c>
      <c r="I41" s="764"/>
      <c r="K41" s="764"/>
      <c r="L41" s="764"/>
      <c r="M41" s="764"/>
    </row>
    <row r="42" spans="1:13" ht="11.25" customHeight="1">
      <c r="A42" s="696" t="s">
        <v>118</v>
      </c>
      <c r="B42" s="727">
        <v>14351778800</v>
      </c>
      <c r="C42" s="717">
        <v>659725200</v>
      </c>
      <c r="D42" s="717">
        <v>307375900</v>
      </c>
      <c r="E42" s="727">
        <v>967101100</v>
      </c>
      <c r="F42" s="727">
        <v>15318879900</v>
      </c>
      <c r="G42" s="766">
        <f t="shared" si="0"/>
        <v>0.0631313194119369</v>
      </c>
      <c r="H42" s="717">
        <v>7398323.415000001</v>
      </c>
      <c r="I42" s="764"/>
      <c r="K42" s="764"/>
      <c r="L42" s="764"/>
      <c r="M42" s="764"/>
    </row>
    <row r="43" spans="1:8" ht="13.5">
      <c r="A43" s="695" t="s">
        <v>290</v>
      </c>
      <c r="B43" s="752"/>
      <c r="C43" s="752"/>
      <c r="D43" s="752"/>
      <c r="E43" s="752"/>
      <c r="F43" s="752"/>
      <c r="G43" s="752"/>
      <c r="H43" s="752"/>
    </row>
    <row r="44" spans="1:10" s="769" customFormat="1" ht="12.75">
      <c r="A44" s="978" t="s">
        <v>482</v>
      </c>
      <c r="B44" s="978"/>
      <c r="C44" s="978"/>
      <c r="D44" s="978"/>
      <c r="E44" s="978"/>
      <c r="F44" s="978"/>
      <c r="G44" s="978"/>
      <c r="H44" s="978"/>
      <c r="J44" s="770"/>
    </row>
    <row r="45" spans="1:8" ht="12" thickBot="1">
      <c r="A45" s="702"/>
      <c r="B45" s="702"/>
      <c r="C45" s="702"/>
      <c r="D45" s="702"/>
      <c r="E45" s="702"/>
      <c r="F45" s="702"/>
      <c r="G45" s="702"/>
      <c r="H45" s="702"/>
    </row>
    <row r="46" spans="1:8" ht="14.25" customHeight="1">
      <c r="A46" s="763"/>
      <c r="B46" s="763"/>
      <c r="C46" s="763"/>
      <c r="D46" s="763"/>
      <c r="E46" s="763"/>
      <c r="F46" s="763" t="s">
        <v>465</v>
      </c>
      <c r="G46" s="763"/>
      <c r="H46" s="763" t="s">
        <v>483</v>
      </c>
    </row>
    <row r="47" spans="1:8" ht="12.75" customHeight="1">
      <c r="A47" s="707"/>
      <c r="B47" s="707" t="s">
        <v>484</v>
      </c>
      <c r="C47" s="984" t="s">
        <v>486</v>
      </c>
      <c r="D47" s="984"/>
      <c r="E47" s="984"/>
      <c r="F47" s="707" t="s">
        <v>487</v>
      </c>
      <c r="G47" s="707" t="s">
        <v>488</v>
      </c>
      <c r="H47" s="707" t="s">
        <v>489</v>
      </c>
    </row>
    <row r="48" spans="1:8" ht="12">
      <c r="A48" s="703" t="s">
        <v>692</v>
      </c>
      <c r="B48" s="703" t="s">
        <v>446</v>
      </c>
      <c r="C48" s="703" t="s">
        <v>490</v>
      </c>
      <c r="D48" s="703" t="s">
        <v>491</v>
      </c>
      <c r="E48" s="703" t="s">
        <v>492</v>
      </c>
      <c r="F48" s="703" t="s">
        <v>493</v>
      </c>
      <c r="G48" s="703" t="s">
        <v>465</v>
      </c>
      <c r="H48" s="703" t="s">
        <v>638</v>
      </c>
    </row>
    <row r="49" ht="9" customHeight="1"/>
    <row r="50" spans="1:13" ht="11.25" customHeight="1">
      <c r="A50" s="696" t="s">
        <v>120</v>
      </c>
      <c r="B50" s="765">
        <v>1336291100</v>
      </c>
      <c r="C50" s="733">
        <v>65542600</v>
      </c>
      <c r="D50" s="733">
        <v>21059500</v>
      </c>
      <c r="E50" s="765">
        <v>86602100</v>
      </c>
      <c r="F50" s="765">
        <v>1422893200</v>
      </c>
      <c r="G50" s="766">
        <f>E50/F50</f>
        <v>0.06086338735753323</v>
      </c>
      <c r="H50" s="733">
        <v>519612.6</v>
      </c>
      <c r="I50" s="764"/>
      <c r="K50" s="764"/>
      <c r="L50" s="764"/>
      <c r="M50" s="764"/>
    </row>
    <row r="51" spans="1:13" ht="11.25" customHeight="1">
      <c r="A51" s="696" t="s">
        <v>122</v>
      </c>
      <c r="B51" s="727">
        <v>3439056500</v>
      </c>
      <c r="C51" s="717">
        <v>75716800</v>
      </c>
      <c r="D51" s="717">
        <v>162278000</v>
      </c>
      <c r="E51" s="727">
        <v>237994800</v>
      </c>
      <c r="F51" s="727">
        <v>3677051300</v>
      </c>
      <c r="G51" s="766">
        <f>E51/F51</f>
        <v>0.06472436215399008</v>
      </c>
      <c r="H51" s="717">
        <v>1189974</v>
      </c>
      <c r="I51" s="764"/>
      <c r="K51" s="764"/>
      <c r="L51" s="764"/>
      <c r="M51" s="764"/>
    </row>
    <row r="52" spans="1:13" ht="11.25" customHeight="1">
      <c r="A52" s="696" t="s">
        <v>812</v>
      </c>
      <c r="B52" s="727">
        <v>8021181200</v>
      </c>
      <c r="C52" s="717">
        <v>434618500</v>
      </c>
      <c r="D52" s="717">
        <v>363279700</v>
      </c>
      <c r="E52" s="727">
        <v>797898200</v>
      </c>
      <c r="F52" s="727">
        <v>8819079400</v>
      </c>
      <c r="G52" s="766">
        <f>E52/F52</f>
        <v>0.09047409188764079</v>
      </c>
      <c r="H52" s="717">
        <v>3670331.72</v>
      </c>
      <c r="I52" s="764"/>
      <c r="K52" s="764"/>
      <c r="L52" s="764"/>
      <c r="M52" s="764"/>
    </row>
    <row r="53" spans="1:13" ht="11.25" customHeight="1">
      <c r="A53" s="696" t="s">
        <v>125</v>
      </c>
      <c r="B53" s="727">
        <v>8451521900</v>
      </c>
      <c r="C53" s="717">
        <v>121207900</v>
      </c>
      <c r="D53" s="717">
        <v>485393900</v>
      </c>
      <c r="E53" s="727">
        <v>606601800</v>
      </c>
      <c r="F53" s="727">
        <v>9058123700</v>
      </c>
      <c r="G53" s="766">
        <f>E53/F53</f>
        <v>0.06696770988013775</v>
      </c>
      <c r="H53" s="717">
        <v>3093669.18</v>
      </c>
      <c r="I53" s="764"/>
      <c r="K53" s="764"/>
      <c r="L53" s="764"/>
      <c r="M53" s="764"/>
    </row>
    <row r="54" spans="1:13" s="708" customFormat="1" ht="11.25" customHeight="1">
      <c r="A54" s="708" t="s">
        <v>127</v>
      </c>
      <c r="B54" s="767">
        <v>1174836400</v>
      </c>
      <c r="C54" s="723">
        <v>68374800</v>
      </c>
      <c r="D54" s="723">
        <v>73707800</v>
      </c>
      <c r="E54" s="767">
        <v>142082600</v>
      </c>
      <c r="F54" s="767">
        <v>1316919000</v>
      </c>
      <c r="G54" s="768">
        <f>E54/F54</f>
        <v>0.10789015877210367</v>
      </c>
      <c r="H54" s="723">
        <v>738829.52</v>
      </c>
      <c r="I54" s="712"/>
      <c r="J54" s="712"/>
      <c r="K54" s="712"/>
      <c r="L54" s="712"/>
      <c r="M54" s="712"/>
    </row>
    <row r="55" spans="2:8" ht="9" customHeight="1">
      <c r="B55" s="727"/>
      <c r="C55" s="717"/>
      <c r="D55" s="717"/>
      <c r="E55" s="727"/>
      <c r="F55" s="727"/>
      <c r="G55" s="766"/>
      <c r="H55" s="717"/>
    </row>
    <row r="56" spans="1:13" ht="11.25" customHeight="1">
      <c r="A56" s="696" t="s">
        <v>61</v>
      </c>
      <c r="B56" s="727">
        <v>4116418300</v>
      </c>
      <c r="C56" s="717">
        <v>185564600</v>
      </c>
      <c r="D56" s="717">
        <v>85965600</v>
      </c>
      <c r="E56" s="727">
        <v>271530200</v>
      </c>
      <c r="F56" s="727">
        <v>4387948500</v>
      </c>
      <c r="G56" s="766">
        <f>E56/F56</f>
        <v>0.06188089946816833</v>
      </c>
      <c r="H56" s="717">
        <v>1656334.22</v>
      </c>
      <c r="I56" s="764"/>
      <c r="K56" s="764"/>
      <c r="L56" s="764"/>
      <c r="M56" s="764"/>
    </row>
    <row r="57" spans="1:13" ht="11.25" customHeight="1">
      <c r="A57" s="696" t="s">
        <v>63</v>
      </c>
      <c r="B57" s="727">
        <v>5470961200</v>
      </c>
      <c r="C57" s="717">
        <v>86927000</v>
      </c>
      <c r="D57" s="717">
        <v>174380100</v>
      </c>
      <c r="E57" s="727">
        <v>261307100</v>
      </c>
      <c r="F57" s="727">
        <v>5732268300</v>
      </c>
      <c r="G57" s="766">
        <f>E57/F57</f>
        <v>0.04558528776470564</v>
      </c>
      <c r="H57" s="717">
        <v>1384927.63</v>
      </c>
      <c r="I57" s="764"/>
      <c r="K57" s="764"/>
      <c r="L57" s="764"/>
      <c r="M57" s="764"/>
    </row>
    <row r="58" spans="1:13" ht="11.25" customHeight="1">
      <c r="A58" s="696" t="s">
        <v>65</v>
      </c>
      <c r="B58" s="727">
        <v>1622336900</v>
      </c>
      <c r="C58" s="717">
        <v>56725700</v>
      </c>
      <c r="D58" s="717">
        <v>88815700</v>
      </c>
      <c r="E58" s="727">
        <v>145541400</v>
      </c>
      <c r="F58" s="727">
        <v>1767878300</v>
      </c>
      <c r="G58" s="766">
        <f>E58/F58</f>
        <v>0.08232546324031467</v>
      </c>
      <c r="H58" s="717">
        <v>0</v>
      </c>
      <c r="I58" s="764"/>
      <c r="K58" s="764"/>
      <c r="L58" s="764"/>
      <c r="M58" s="764"/>
    </row>
    <row r="59" spans="1:13" ht="11.25" customHeight="1">
      <c r="A59" s="696" t="s">
        <v>67</v>
      </c>
      <c r="B59" s="727">
        <v>2269129102</v>
      </c>
      <c r="C59" s="717">
        <v>80667300</v>
      </c>
      <c r="D59" s="717">
        <v>122369600</v>
      </c>
      <c r="E59" s="727">
        <v>203036900</v>
      </c>
      <c r="F59" s="727">
        <v>2472166002</v>
      </c>
      <c r="G59" s="766">
        <f>E59/F59</f>
        <v>0.08212915307294967</v>
      </c>
      <c r="H59" s="717">
        <v>1400954.61</v>
      </c>
      <c r="I59" s="764"/>
      <c r="K59" s="764"/>
      <c r="L59" s="764"/>
      <c r="M59" s="764"/>
    </row>
    <row r="60" spans="1:13" ht="11.25" customHeight="1">
      <c r="A60" s="698" t="s">
        <v>69</v>
      </c>
      <c r="B60" s="771">
        <v>681300400</v>
      </c>
      <c r="C60" s="717">
        <v>135854300</v>
      </c>
      <c r="D60" s="717">
        <v>27809500</v>
      </c>
      <c r="E60" s="771">
        <v>163663800</v>
      </c>
      <c r="F60" s="771">
        <v>844964200</v>
      </c>
      <c r="G60" s="772">
        <f>E60/F60</f>
        <v>0.19369317658665303</v>
      </c>
      <c r="H60" s="717">
        <v>736487.1</v>
      </c>
      <c r="I60" s="764"/>
      <c r="K60" s="764"/>
      <c r="L60" s="764"/>
      <c r="M60" s="764"/>
    </row>
    <row r="61" ht="8.25" customHeight="1"/>
    <row r="62" spans="1:13" ht="11.25">
      <c r="A62" s="696" t="s">
        <v>745</v>
      </c>
      <c r="B62" s="727">
        <v>2604563496</v>
      </c>
      <c r="C62" s="717">
        <v>210365953</v>
      </c>
      <c r="D62" s="717">
        <v>248391973</v>
      </c>
      <c r="E62" s="727">
        <v>458757926</v>
      </c>
      <c r="F62" s="727">
        <v>3063321422</v>
      </c>
      <c r="G62" s="766">
        <f>E62/F62</f>
        <v>0.14975833835304272</v>
      </c>
      <c r="H62" s="717">
        <v>2018534.8743999999</v>
      </c>
      <c r="I62" s="764"/>
      <c r="K62" s="764"/>
      <c r="L62" s="764"/>
      <c r="M62" s="764"/>
    </row>
    <row r="63" spans="1:13" ht="11.25">
      <c r="A63" s="696" t="s">
        <v>73</v>
      </c>
      <c r="B63" s="727">
        <v>13159931100</v>
      </c>
      <c r="C63" s="717">
        <v>959319900</v>
      </c>
      <c r="D63" s="717">
        <v>295058400</v>
      </c>
      <c r="E63" s="727">
        <v>1254378300</v>
      </c>
      <c r="F63" s="727">
        <v>14414309400</v>
      </c>
      <c r="G63" s="766">
        <f>E63/F63</f>
        <v>0.08702312855862522</v>
      </c>
      <c r="H63" s="717">
        <v>10160464.23</v>
      </c>
      <c r="I63" s="764"/>
      <c r="K63" s="764"/>
      <c r="L63" s="764"/>
      <c r="M63" s="764"/>
    </row>
    <row r="64" spans="1:13" ht="11.25">
      <c r="A64" s="696" t="s">
        <v>75</v>
      </c>
      <c r="B64" s="727">
        <v>34975867900</v>
      </c>
      <c r="C64" s="717">
        <v>1900018800</v>
      </c>
      <c r="D64" s="717">
        <v>1261057600</v>
      </c>
      <c r="E64" s="727">
        <v>3161076400</v>
      </c>
      <c r="F64" s="727">
        <v>38136944300</v>
      </c>
      <c r="G64" s="766">
        <f>E64/F64</f>
        <v>0.08288751125768616</v>
      </c>
      <c r="H64" s="717">
        <v>27501364.68</v>
      </c>
      <c r="I64" s="764"/>
      <c r="K64" s="764"/>
      <c r="L64" s="764"/>
      <c r="M64" s="764"/>
    </row>
    <row r="65" spans="1:13" ht="11.25">
      <c r="A65" s="696" t="s">
        <v>77</v>
      </c>
      <c r="B65" s="727">
        <v>3002614300</v>
      </c>
      <c r="C65" s="717">
        <v>190335200</v>
      </c>
      <c r="D65" s="717">
        <v>341181600</v>
      </c>
      <c r="E65" s="727">
        <v>531516800</v>
      </c>
      <c r="F65" s="727">
        <v>3534131100</v>
      </c>
      <c r="G65" s="766">
        <f>E65/F65</f>
        <v>0.15039532630807045</v>
      </c>
      <c r="H65" s="717">
        <v>2444977.28</v>
      </c>
      <c r="I65" s="764"/>
      <c r="K65" s="764"/>
      <c r="L65" s="764"/>
      <c r="M65" s="764"/>
    </row>
    <row r="66" spans="1:13" ht="11.25">
      <c r="A66" s="696" t="s">
        <v>749</v>
      </c>
      <c r="B66" s="727">
        <v>618287650</v>
      </c>
      <c r="C66" s="717">
        <v>55181200</v>
      </c>
      <c r="D66" s="717">
        <v>15445900</v>
      </c>
      <c r="E66" s="727">
        <v>70627100</v>
      </c>
      <c r="F66" s="727">
        <v>688914750</v>
      </c>
      <c r="G66" s="766">
        <f>E66/F66</f>
        <v>0.10251936106753412</v>
      </c>
      <c r="H66" s="717">
        <v>282508.4</v>
      </c>
      <c r="I66" s="764"/>
      <c r="K66" s="764"/>
      <c r="L66" s="764"/>
      <c r="M66" s="764"/>
    </row>
    <row r="67" spans="2:8" ht="9" customHeight="1">
      <c r="B67" s="727"/>
      <c r="C67" s="717"/>
      <c r="D67" s="717"/>
      <c r="E67" s="727"/>
      <c r="F67" s="727"/>
      <c r="G67" s="766"/>
      <c r="H67" s="717"/>
    </row>
    <row r="68" spans="1:13" ht="11.25">
      <c r="A68" s="696" t="s">
        <v>81</v>
      </c>
      <c r="B68" s="727">
        <v>4843651200</v>
      </c>
      <c r="C68" s="717">
        <v>75627100</v>
      </c>
      <c r="D68" s="717">
        <v>194400400</v>
      </c>
      <c r="E68" s="727">
        <v>270027500</v>
      </c>
      <c r="F68" s="727">
        <v>5113678700</v>
      </c>
      <c r="G68" s="766">
        <f>E68/F68</f>
        <v>0.05280494059980734</v>
      </c>
      <c r="H68" s="717">
        <v>1404143</v>
      </c>
      <c r="I68" s="764"/>
      <c r="K68" s="764"/>
      <c r="L68" s="764"/>
      <c r="M68" s="764"/>
    </row>
    <row r="69" spans="1:13" ht="11.25">
      <c r="A69" s="696" t="s">
        <v>83</v>
      </c>
      <c r="B69" s="727">
        <v>11287961200</v>
      </c>
      <c r="C69" s="717">
        <v>435385700</v>
      </c>
      <c r="D69" s="717">
        <v>130697800</v>
      </c>
      <c r="E69" s="727">
        <v>566083500</v>
      </c>
      <c r="F69" s="727">
        <v>11854044700</v>
      </c>
      <c r="G69" s="766">
        <f>E69/F69</f>
        <v>0.04775445970774853</v>
      </c>
      <c r="H69" s="717">
        <v>4358842.95</v>
      </c>
      <c r="I69" s="764"/>
      <c r="K69" s="764"/>
      <c r="L69" s="764"/>
      <c r="M69" s="764"/>
    </row>
    <row r="70" spans="1:13" ht="11.25">
      <c r="A70" s="696" t="s">
        <v>85</v>
      </c>
      <c r="B70" s="727">
        <v>785595775</v>
      </c>
      <c r="C70" s="717">
        <v>9795500</v>
      </c>
      <c r="D70" s="717">
        <v>32640900</v>
      </c>
      <c r="E70" s="727">
        <v>42436400</v>
      </c>
      <c r="F70" s="727">
        <v>828032175</v>
      </c>
      <c r="G70" s="766">
        <f>E70/F70</f>
        <v>0.05124969932478771</v>
      </c>
      <c r="H70" s="717">
        <v>203694.72</v>
      </c>
      <c r="I70" s="764"/>
      <c r="K70" s="764"/>
      <c r="L70" s="764"/>
      <c r="M70" s="764"/>
    </row>
    <row r="71" spans="1:13" ht="11.25">
      <c r="A71" s="696" t="s">
        <v>87</v>
      </c>
      <c r="B71" s="727">
        <v>2870300100</v>
      </c>
      <c r="C71" s="717">
        <v>775776700</v>
      </c>
      <c r="D71" s="717">
        <v>41592500</v>
      </c>
      <c r="E71" s="727">
        <v>817369200</v>
      </c>
      <c r="F71" s="727">
        <v>3687669300</v>
      </c>
      <c r="G71" s="766">
        <f>E71/F71</f>
        <v>0.22164926773667043</v>
      </c>
      <c r="H71" s="717">
        <v>3678161.4</v>
      </c>
      <c r="I71" s="764"/>
      <c r="K71" s="764"/>
      <c r="L71" s="764"/>
      <c r="M71" s="764"/>
    </row>
    <row r="72" spans="1:13" ht="12" customHeight="1">
      <c r="A72" s="696" t="s">
        <v>89</v>
      </c>
      <c r="B72" s="727">
        <v>1816467451</v>
      </c>
      <c r="C72" s="717">
        <v>45087200</v>
      </c>
      <c r="D72" s="717">
        <v>65827104</v>
      </c>
      <c r="E72" s="727">
        <v>110914304</v>
      </c>
      <c r="F72" s="727">
        <v>1927381755</v>
      </c>
      <c r="G72" s="766">
        <f>E72/F72</f>
        <v>0.05754661924772656</v>
      </c>
      <c r="H72" s="717">
        <v>749562.62</v>
      </c>
      <c r="I72" s="764"/>
      <c r="K72" s="764"/>
      <c r="L72" s="764"/>
      <c r="M72" s="764"/>
    </row>
    <row r="73" spans="2:8" ht="9" customHeight="1">
      <c r="B73" s="727"/>
      <c r="C73" s="727"/>
      <c r="D73" s="717"/>
      <c r="E73" s="727"/>
      <c r="F73" s="727"/>
      <c r="G73" s="766"/>
      <c r="H73" s="727"/>
    </row>
    <row r="74" spans="1:13" ht="11.25">
      <c r="A74" s="696" t="s">
        <v>91</v>
      </c>
      <c r="B74" s="727">
        <v>3117800500</v>
      </c>
      <c r="C74" s="717">
        <v>39491200</v>
      </c>
      <c r="D74" s="717">
        <v>68853500</v>
      </c>
      <c r="E74" s="727">
        <v>108344700</v>
      </c>
      <c r="F74" s="727">
        <v>3226145200</v>
      </c>
      <c r="G74" s="766">
        <f>E74/F74</f>
        <v>0.03358333034731357</v>
      </c>
      <c r="H74" s="717">
        <v>455047.74</v>
      </c>
      <c r="I74" s="764"/>
      <c r="K74" s="764"/>
      <c r="L74" s="764"/>
      <c r="M74" s="764"/>
    </row>
    <row r="75" spans="1:13" ht="11.25">
      <c r="A75" s="696" t="s">
        <v>93</v>
      </c>
      <c r="B75" s="727">
        <v>743692758</v>
      </c>
      <c r="C75" s="717">
        <v>163949600</v>
      </c>
      <c r="D75" s="717">
        <v>46918600</v>
      </c>
      <c r="E75" s="727">
        <v>210868200</v>
      </c>
      <c r="F75" s="727">
        <v>954560958</v>
      </c>
      <c r="G75" s="766">
        <f>E75/F75</f>
        <v>0.22090595496573828</v>
      </c>
      <c r="H75" s="717">
        <v>1581511.5</v>
      </c>
      <c r="I75" s="764"/>
      <c r="K75" s="764"/>
      <c r="L75" s="764"/>
      <c r="M75" s="764"/>
    </row>
    <row r="76" spans="1:13" ht="11.25">
      <c r="A76" s="696" t="s">
        <v>95</v>
      </c>
      <c r="B76" s="727">
        <v>55679000980</v>
      </c>
      <c r="C76" s="717">
        <v>3762128000</v>
      </c>
      <c r="D76" s="717">
        <v>1261317900</v>
      </c>
      <c r="E76" s="727">
        <v>5023445900</v>
      </c>
      <c r="F76" s="727">
        <v>60702446880</v>
      </c>
      <c r="G76" s="766">
        <f>E76/F76</f>
        <v>0.08275524559875863</v>
      </c>
      <c r="H76" s="717">
        <v>62541901.455</v>
      </c>
      <c r="I76" s="764"/>
      <c r="K76" s="764"/>
      <c r="L76" s="764"/>
      <c r="M76" s="764"/>
    </row>
    <row r="77" spans="1:13" ht="11.25">
      <c r="A77" s="696" t="s">
        <v>97</v>
      </c>
      <c r="B77" s="727">
        <v>5153410200</v>
      </c>
      <c r="C77" s="717">
        <v>37860500</v>
      </c>
      <c r="D77" s="717">
        <v>113687100</v>
      </c>
      <c r="E77" s="727">
        <v>151547600</v>
      </c>
      <c r="F77" s="727">
        <v>5304957800</v>
      </c>
      <c r="G77" s="766">
        <f>E77/F77</f>
        <v>0.02856716409695097</v>
      </c>
      <c r="H77" s="717">
        <v>939595.12</v>
      </c>
      <c r="I77" s="764"/>
      <c r="K77" s="764"/>
      <c r="L77" s="764"/>
      <c r="M77" s="764"/>
    </row>
    <row r="78" spans="1:13" ht="11.25">
      <c r="A78" s="696" t="s">
        <v>99</v>
      </c>
      <c r="B78" s="727">
        <v>870415100</v>
      </c>
      <c r="C78" s="717">
        <v>39850700</v>
      </c>
      <c r="D78" s="717">
        <v>45768700</v>
      </c>
      <c r="E78" s="727">
        <v>85619400</v>
      </c>
      <c r="F78" s="727">
        <v>956034500</v>
      </c>
      <c r="G78" s="766">
        <f>E78/F78</f>
        <v>0.08955680992683841</v>
      </c>
      <c r="H78" s="717">
        <v>282544.02</v>
      </c>
      <c r="I78" s="764"/>
      <c r="K78" s="764"/>
      <c r="L78" s="764"/>
      <c r="M78" s="764"/>
    </row>
    <row r="79" spans="2:8" ht="9" customHeight="1">
      <c r="B79" s="727"/>
      <c r="C79" s="717"/>
      <c r="D79" s="717"/>
      <c r="E79" s="727"/>
      <c r="F79" s="727"/>
      <c r="G79" s="766"/>
      <c r="H79" s="717"/>
    </row>
    <row r="80" spans="1:13" ht="11.25">
      <c r="A80" s="696" t="s">
        <v>101</v>
      </c>
      <c r="B80" s="727">
        <v>2714711800</v>
      </c>
      <c r="C80" s="717">
        <v>246599100</v>
      </c>
      <c r="D80" s="717">
        <v>171584000</v>
      </c>
      <c r="E80" s="727">
        <v>418183100</v>
      </c>
      <c r="F80" s="727">
        <v>3132894900</v>
      </c>
      <c r="G80" s="766">
        <f>E80/F80</f>
        <v>0.13348136894091148</v>
      </c>
      <c r="H80" s="717">
        <v>1840005.64</v>
      </c>
      <c r="I80" s="764"/>
      <c r="K80" s="764"/>
      <c r="L80" s="764"/>
      <c r="M80" s="764"/>
    </row>
    <row r="81" spans="1:13" ht="11.25">
      <c r="A81" s="696" t="s">
        <v>103</v>
      </c>
      <c r="B81" s="727">
        <v>1314427500</v>
      </c>
      <c r="C81" s="717">
        <v>11960600</v>
      </c>
      <c r="D81" s="717">
        <v>52352400</v>
      </c>
      <c r="E81" s="727">
        <v>64313000</v>
      </c>
      <c r="F81" s="727">
        <v>1378740500</v>
      </c>
      <c r="G81" s="766">
        <f>E81/F81</f>
        <v>0.046646196292920966</v>
      </c>
      <c r="H81" s="717">
        <v>360152.8</v>
      </c>
      <c r="I81" s="764"/>
      <c r="K81" s="764"/>
      <c r="L81" s="764"/>
      <c r="M81" s="764"/>
    </row>
    <row r="82" spans="1:13" ht="11.25">
      <c r="A82" s="696" t="s">
        <v>105</v>
      </c>
      <c r="B82" s="727">
        <v>3613846600</v>
      </c>
      <c r="C82" s="717">
        <v>235845200</v>
      </c>
      <c r="D82" s="717">
        <v>165375400</v>
      </c>
      <c r="E82" s="727">
        <v>401220600</v>
      </c>
      <c r="F82" s="727">
        <v>4015067200</v>
      </c>
      <c r="G82" s="766">
        <f>E82/F82</f>
        <v>0.09992873842808907</v>
      </c>
      <c r="H82" s="717">
        <v>1364150.04</v>
      </c>
      <c r="I82" s="764"/>
      <c r="K82" s="764"/>
      <c r="L82" s="764"/>
      <c r="M82" s="764"/>
    </row>
    <row r="83" spans="1:13" ht="11.25">
      <c r="A83" s="696" t="s">
        <v>107</v>
      </c>
      <c r="B83" s="727">
        <v>2466142300</v>
      </c>
      <c r="C83" s="717">
        <v>31401600</v>
      </c>
      <c r="D83" s="717">
        <v>68022000</v>
      </c>
      <c r="E83" s="727">
        <v>99423600</v>
      </c>
      <c r="F83" s="727">
        <v>2565565900</v>
      </c>
      <c r="G83" s="766">
        <f>E83/F83</f>
        <v>0.038753087574168336</v>
      </c>
      <c r="H83" s="717">
        <v>347982.6</v>
      </c>
      <c r="I83" s="764"/>
      <c r="K83" s="764"/>
      <c r="L83" s="764"/>
      <c r="M83" s="764"/>
    </row>
    <row r="84" spans="1:13" ht="11.25">
      <c r="A84" s="696" t="s">
        <v>109</v>
      </c>
      <c r="B84" s="727">
        <v>6835051400</v>
      </c>
      <c r="C84" s="717">
        <v>525697700</v>
      </c>
      <c r="D84" s="717">
        <v>1396990300</v>
      </c>
      <c r="E84" s="727">
        <v>1922688000</v>
      </c>
      <c r="F84" s="727">
        <v>8757739400</v>
      </c>
      <c r="G84" s="766">
        <f>E84/F84</f>
        <v>0.21954158626825548</v>
      </c>
      <c r="H84" s="717">
        <v>13651084.799999999</v>
      </c>
      <c r="I84" s="764"/>
      <c r="K84" s="764"/>
      <c r="L84" s="764"/>
      <c r="M84" s="764"/>
    </row>
    <row r="85" spans="1:8" ht="13.5">
      <c r="A85" s="695" t="s">
        <v>290</v>
      </c>
      <c r="B85" s="752"/>
      <c r="C85" s="752"/>
      <c r="D85" s="752"/>
      <c r="E85" s="752"/>
      <c r="F85" s="752"/>
      <c r="G85" s="752"/>
      <c r="H85" s="752"/>
    </row>
    <row r="86" spans="1:8" ht="12.75">
      <c r="A86" s="978" t="s">
        <v>482</v>
      </c>
      <c r="B86" s="978"/>
      <c r="C86" s="978"/>
      <c r="D86" s="978"/>
      <c r="E86" s="978"/>
      <c r="F86" s="978"/>
      <c r="G86" s="978"/>
      <c r="H86" s="978"/>
    </row>
    <row r="87" spans="1:8" ht="12" thickBot="1">
      <c r="A87" s="702"/>
      <c r="B87" s="702"/>
      <c r="C87" s="702"/>
      <c r="D87" s="702"/>
      <c r="E87" s="702"/>
      <c r="F87" s="702"/>
      <c r="G87" s="702"/>
      <c r="H87" s="702"/>
    </row>
    <row r="88" spans="1:8" ht="14.25" customHeight="1">
      <c r="A88" s="763"/>
      <c r="B88" s="763"/>
      <c r="C88" s="763"/>
      <c r="D88" s="763"/>
      <c r="E88" s="763"/>
      <c r="F88" s="763" t="s">
        <v>465</v>
      </c>
      <c r="G88" s="763"/>
      <c r="H88" s="763" t="s">
        <v>483</v>
      </c>
    </row>
    <row r="89" spans="1:8" ht="12">
      <c r="A89" s="707"/>
      <c r="B89" s="707" t="s">
        <v>484</v>
      </c>
      <c r="C89" s="984" t="s">
        <v>486</v>
      </c>
      <c r="D89" s="984"/>
      <c r="E89" s="984"/>
      <c r="F89" s="707" t="s">
        <v>487</v>
      </c>
      <c r="G89" s="707" t="s">
        <v>488</v>
      </c>
      <c r="H89" s="707" t="s">
        <v>489</v>
      </c>
    </row>
    <row r="90" spans="1:8" ht="12">
      <c r="A90" s="703" t="s">
        <v>692</v>
      </c>
      <c r="B90" s="703" t="s">
        <v>446</v>
      </c>
      <c r="C90" s="703" t="s">
        <v>490</v>
      </c>
      <c r="D90" s="703" t="s">
        <v>491</v>
      </c>
      <c r="E90" s="703" t="s">
        <v>492</v>
      </c>
      <c r="F90" s="703" t="s">
        <v>493</v>
      </c>
      <c r="G90" s="703" t="s">
        <v>465</v>
      </c>
      <c r="H90" s="703" t="s">
        <v>638</v>
      </c>
    </row>
    <row r="91" spans="2:8" ht="9" customHeight="1">
      <c r="B91" s="727"/>
      <c r="C91" s="727"/>
      <c r="D91" s="717"/>
      <c r="E91" s="727"/>
      <c r="F91" s="727"/>
      <c r="G91" s="766"/>
      <c r="H91" s="727"/>
    </row>
    <row r="92" spans="1:13" ht="11.25">
      <c r="A92" s="696" t="s">
        <v>111</v>
      </c>
      <c r="B92" s="765">
        <v>3553700020</v>
      </c>
      <c r="C92" s="733">
        <v>83767800</v>
      </c>
      <c r="D92" s="733">
        <v>174093400</v>
      </c>
      <c r="E92" s="765">
        <v>257861200</v>
      </c>
      <c r="F92" s="765">
        <v>3811561220</v>
      </c>
      <c r="G92" s="766">
        <f>E92/F92</f>
        <v>0.06765238313553835</v>
      </c>
      <c r="H92" s="733">
        <v>1418236.6</v>
      </c>
      <c r="I92" s="764"/>
      <c r="K92" s="764"/>
      <c r="L92" s="764"/>
      <c r="M92" s="764"/>
    </row>
    <row r="93" spans="1:13" ht="11.25">
      <c r="A93" s="696" t="s">
        <v>494</v>
      </c>
      <c r="B93" s="727">
        <v>2560434156</v>
      </c>
      <c r="C93" s="717">
        <f>E93/2</f>
        <v>76450650</v>
      </c>
      <c r="D93" s="717">
        <f>E93/2</f>
        <v>76450650</v>
      </c>
      <c r="E93" s="767">
        <v>152901300</v>
      </c>
      <c r="F93" s="727">
        <v>2713335456</v>
      </c>
      <c r="G93" s="766">
        <f>E93/F93</f>
        <v>0.056351786382288</v>
      </c>
      <c r="H93" s="717">
        <v>1116179.49</v>
      </c>
      <c r="I93" s="764"/>
      <c r="K93" s="764"/>
      <c r="L93" s="764"/>
      <c r="M93" s="764"/>
    </row>
    <row r="94" spans="1:13" ht="11.25">
      <c r="A94" s="696" t="s">
        <v>115</v>
      </c>
      <c r="B94" s="727">
        <v>2843978100</v>
      </c>
      <c r="C94" s="717">
        <v>179125000</v>
      </c>
      <c r="D94" s="717">
        <v>387216000</v>
      </c>
      <c r="E94" s="727">
        <v>566341000</v>
      </c>
      <c r="F94" s="727">
        <v>3410319100</v>
      </c>
      <c r="G94" s="766">
        <f>E94/F94</f>
        <v>0.16606686453475863</v>
      </c>
      <c r="H94" s="717">
        <v>2775070.9</v>
      </c>
      <c r="I94" s="764"/>
      <c r="K94" s="764"/>
      <c r="L94" s="764"/>
      <c r="M94" s="764"/>
    </row>
    <row r="95" spans="1:13" ht="11.25">
      <c r="A95" s="696" t="s">
        <v>117</v>
      </c>
      <c r="B95" s="727">
        <v>3169384000</v>
      </c>
      <c r="C95" s="717">
        <v>26895300</v>
      </c>
      <c r="D95" s="717">
        <v>70398500</v>
      </c>
      <c r="E95" s="727">
        <v>97293800</v>
      </c>
      <c r="F95" s="727">
        <v>3266677800</v>
      </c>
      <c r="G95" s="766">
        <f>E95/F95</f>
        <v>0.029783714818767862</v>
      </c>
      <c r="H95" s="717">
        <v>389175.2</v>
      </c>
      <c r="I95" s="764"/>
      <c r="K95" s="764"/>
      <c r="L95" s="764"/>
      <c r="M95" s="764"/>
    </row>
    <row r="96" spans="1:13" ht="11.25">
      <c r="A96" s="696" t="s">
        <v>119</v>
      </c>
      <c r="B96" s="727">
        <v>824157899</v>
      </c>
      <c r="C96" s="717">
        <v>472138890</v>
      </c>
      <c r="D96" s="717">
        <v>59419709</v>
      </c>
      <c r="E96" s="727">
        <v>531558599</v>
      </c>
      <c r="F96" s="727">
        <v>1355716498</v>
      </c>
      <c r="G96" s="766">
        <f>E96/F96</f>
        <v>0.3920868410056038</v>
      </c>
      <c r="H96" s="717">
        <v>2604637.1351</v>
      </c>
      <c r="I96" s="764"/>
      <c r="K96" s="764"/>
      <c r="L96" s="764"/>
      <c r="M96" s="764"/>
    </row>
    <row r="97" spans="2:8" ht="9" customHeight="1">
      <c r="B97" s="727"/>
      <c r="C97" s="717"/>
      <c r="D97" s="717"/>
      <c r="E97" s="727"/>
      <c r="F97" s="727"/>
      <c r="G97" s="766"/>
      <c r="H97" s="717"/>
    </row>
    <row r="98" spans="1:13" ht="11.25">
      <c r="A98" s="696" t="s">
        <v>121</v>
      </c>
      <c r="B98" s="727">
        <v>5601842400</v>
      </c>
      <c r="C98" s="717">
        <v>212243800</v>
      </c>
      <c r="D98" s="717">
        <v>102282400</v>
      </c>
      <c r="E98" s="727">
        <v>314526200</v>
      </c>
      <c r="F98" s="727">
        <v>5916368600</v>
      </c>
      <c r="G98" s="766">
        <f>E98/F98</f>
        <v>0.05316203591507128</v>
      </c>
      <c r="H98" s="717">
        <v>1478273.14</v>
      </c>
      <c r="I98" s="764"/>
      <c r="K98" s="764"/>
      <c r="L98" s="764"/>
      <c r="M98" s="764"/>
    </row>
    <row r="99" spans="1:13" ht="11.25">
      <c r="A99" s="696" t="s">
        <v>123</v>
      </c>
      <c r="B99" s="727">
        <v>2737909900</v>
      </c>
      <c r="C99" s="717">
        <v>218313200</v>
      </c>
      <c r="D99" s="717">
        <v>105071100</v>
      </c>
      <c r="E99" s="727">
        <v>323384300</v>
      </c>
      <c r="F99" s="727">
        <v>3061294200</v>
      </c>
      <c r="G99" s="766">
        <f>E99/F99</f>
        <v>0.1056364657797346</v>
      </c>
      <c r="H99" s="717">
        <v>1552244.64</v>
      </c>
      <c r="I99" s="764"/>
      <c r="K99" s="764"/>
      <c r="L99" s="764"/>
      <c r="M99" s="764"/>
    </row>
    <row r="100" spans="1:13" ht="11.25">
      <c r="A100" s="696" t="s">
        <v>124</v>
      </c>
      <c r="B100" s="727">
        <v>1698310500</v>
      </c>
      <c r="C100" s="717">
        <v>43620700</v>
      </c>
      <c r="D100" s="717">
        <v>92669100</v>
      </c>
      <c r="E100" s="727">
        <v>136289800</v>
      </c>
      <c r="F100" s="727">
        <v>1834600300</v>
      </c>
      <c r="G100" s="766">
        <f>E100/F100</f>
        <v>0.07428855211677443</v>
      </c>
      <c r="H100" s="717">
        <v>654191.04</v>
      </c>
      <c r="I100" s="764"/>
      <c r="K100" s="764"/>
      <c r="L100" s="764"/>
      <c r="M100" s="764"/>
    </row>
    <row r="101" spans="1:13" ht="11.25">
      <c r="A101" s="696" t="s">
        <v>126</v>
      </c>
      <c r="B101" s="727">
        <v>3883832980</v>
      </c>
      <c r="C101" s="717">
        <v>130162500</v>
      </c>
      <c r="D101" s="717">
        <v>262127900</v>
      </c>
      <c r="E101" s="727">
        <v>392290400</v>
      </c>
      <c r="F101" s="727">
        <v>4276123380</v>
      </c>
      <c r="G101" s="766">
        <f>E101/F101</f>
        <v>0.09173972898789463</v>
      </c>
      <c r="H101" s="717">
        <v>2196826.24</v>
      </c>
      <c r="I101" s="764"/>
      <c r="K101" s="764"/>
      <c r="L101" s="764"/>
      <c r="M101" s="764"/>
    </row>
    <row r="102" spans="1:13" ht="11.25">
      <c r="A102" s="696" t="s">
        <v>128</v>
      </c>
      <c r="B102" s="727">
        <v>4164101100</v>
      </c>
      <c r="C102" s="717">
        <v>143857200</v>
      </c>
      <c r="D102" s="717">
        <v>161470900</v>
      </c>
      <c r="E102" s="727">
        <v>305328100</v>
      </c>
      <c r="F102" s="727">
        <v>4469429200</v>
      </c>
      <c r="G102" s="766">
        <f>E102/F102</f>
        <v>0.06831478614763603</v>
      </c>
      <c r="H102" s="717">
        <v>2167829.51</v>
      </c>
      <c r="I102" s="764"/>
      <c r="K102" s="764"/>
      <c r="L102" s="764"/>
      <c r="M102" s="764"/>
    </row>
    <row r="103" spans="2:8" ht="9" customHeight="1">
      <c r="B103" s="727"/>
      <c r="C103" s="727"/>
      <c r="D103" s="717"/>
      <c r="E103" s="727"/>
      <c r="F103" s="727"/>
      <c r="G103" s="766"/>
      <c r="H103" s="727"/>
    </row>
    <row r="104" spans="1:13" ht="11.25">
      <c r="A104" s="696" t="s">
        <v>129</v>
      </c>
      <c r="B104" s="727">
        <v>1543472740</v>
      </c>
      <c r="C104" s="717">
        <v>69646500</v>
      </c>
      <c r="D104" s="717">
        <v>257113900</v>
      </c>
      <c r="E104" s="727">
        <v>326760400</v>
      </c>
      <c r="F104" s="727">
        <v>1870233140</v>
      </c>
      <c r="G104" s="766">
        <f>E104/F104</f>
        <v>0.17471639926132418</v>
      </c>
      <c r="H104" s="717">
        <v>1307041.6</v>
      </c>
      <c r="I104" s="764"/>
      <c r="K104" s="764"/>
      <c r="L104" s="764"/>
      <c r="M104" s="764"/>
    </row>
    <row r="105" spans="1:13" ht="11.25">
      <c r="A105" s="696" t="s">
        <v>131</v>
      </c>
      <c r="B105" s="727">
        <v>2830813800</v>
      </c>
      <c r="C105" s="717">
        <v>1161872300</v>
      </c>
      <c r="D105" s="717">
        <v>97164200</v>
      </c>
      <c r="E105" s="727">
        <v>1259036500</v>
      </c>
      <c r="F105" s="727">
        <v>4089850300</v>
      </c>
      <c r="G105" s="766">
        <f>E105/F105</f>
        <v>0.30784415263316606</v>
      </c>
      <c r="H105" s="717">
        <v>10072292</v>
      </c>
      <c r="I105" s="764"/>
      <c r="K105" s="764"/>
      <c r="L105" s="764"/>
      <c r="M105" s="764"/>
    </row>
    <row r="106" spans="1:13" ht="11.25">
      <c r="A106" s="696" t="s">
        <v>133</v>
      </c>
      <c r="B106" s="727">
        <v>38936690700</v>
      </c>
      <c r="C106" s="717">
        <v>2434200900</v>
      </c>
      <c r="D106" s="717">
        <v>1017662000</v>
      </c>
      <c r="E106" s="727">
        <v>3451862900</v>
      </c>
      <c r="F106" s="727">
        <v>42388553600</v>
      </c>
      <c r="G106" s="766">
        <f>E106/F106</f>
        <v>0.08143384491420816</v>
      </c>
      <c r="H106" s="717">
        <v>41836578.348</v>
      </c>
      <c r="I106" s="764"/>
      <c r="K106" s="764"/>
      <c r="L106" s="764"/>
      <c r="M106" s="764"/>
    </row>
    <row r="107" spans="1:13" ht="11.25">
      <c r="A107" s="696" t="s">
        <v>135</v>
      </c>
      <c r="B107" s="727">
        <v>2800912500</v>
      </c>
      <c r="C107" s="717">
        <v>466577000</v>
      </c>
      <c r="D107" s="717">
        <v>107363600</v>
      </c>
      <c r="E107" s="727">
        <v>573940600</v>
      </c>
      <c r="F107" s="727">
        <v>3374853100</v>
      </c>
      <c r="G107" s="766">
        <f>E107/F107</f>
        <v>0.17006387626175493</v>
      </c>
      <c r="H107" s="717">
        <v>2869703</v>
      </c>
      <c r="I107" s="764"/>
      <c r="K107" s="764"/>
      <c r="L107" s="764"/>
      <c r="M107" s="764"/>
    </row>
    <row r="108" spans="1:13" ht="11.25">
      <c r="A108" s="696" t="s">
        <v>137</v>
      </c>
      <c r="B108" s="727">
        <v>2167590300</v>
      </c>
      <c r="C108" s="717">
        <v>20471600</v>
      </c>
      <c r="D108" s="717">
        <v>32958300</v>
      </c>
      <c r="E108" s="727">
        <v>53429900</v>
      </c>
      <c r="F108" s="727">
        <v>2221020200</v>
      </c>
      <c r="G108" s="766">
        <f>E108/F108</f>
        <v>0.024056467383772557</v>
      </c>
      <c r="H108" s="717">
        <v>309893.42</v>
      </c>
      <c r="I108" s="764"/>
      <c r="K108" s="764"/>
      <c r="L108" s="764"/>
      <c r="M108" s="764"/>
    </row>
    <row r="109" spans="2:8" ht="9" customHeight="1">
      <c r="B109" s="727"/>
      <c r="C109" s="717"/>
      <c r="D109" s="717"/>
      <c r="E109" s="727"/>
      <c r="F109" s="727"/>
      <c r="G109" s="766"/>
      <c r="H109" s="717"/>
    </row>
    <row r="110" spans="1:13" ht="11.25">
      <c r="A110" s="696" t="s">
        <v>139</v>
      </c>
      <c r="B110" s="727">
        <v>550976420</v>
      </c>
      <c r="C110" s="717">
        <v>53228910</v>
      </c>
      <c r="D110" s="717">
        <v>38223450</v>
      </c>
      <c r="E110" s="727">
        <v>91452360</v>
      </c>
      <c r="F110" s="727">
        <v>642428780</v>
      </c>
      <c r="G110" s="766">
        <f>E110/F110</f>
        <v>0.14235408320281043</v>
      </c>
      <c r="H110" s="717">
        <v>640166.52</v>
      </c>
      <c r="I110" s="764"/>
      <c r="K110" s="764"/>
      <c r="L110" s="764"/>
      <c r="M110" s="764"/>
    </row>
    <row r="111" spans="1:13" ht="11.25">
      <c r="A111" s="696" t="s">
        <v>919</v>
      </c>
      <c r="B111" s="727">
        <v>8102553695</v>
      </c>
      <c r="C111" s="717">
        <v>480176700</v>
      </c>
      <c r="D111" s="717">
        <v>405012800</v>
      </c>
      <c r="E111" s="727">
        <v>885189500</v>
      </c>
      <c r="F111" s="727">
        <v>8987743195</v>
      </c>
      <c r="G111" s="766">
        <f>E111/F111</f>
        <v>0.09848851717219097</v>
      </c>
      <c r="H111" s="717">
        <v>9648565.55</v>
      </c>
      <c r="I111" s="764"/>
      <c r="K111" s="764"/>
      <c r="L111" s="764"/>
      <c r="M111" s="764"/>
    </row>
    <row r="112" spans="1:13" ht="11.25">
      <c r="A112" s="696" t="s">
        <v>141</v>
      </c>
      <c r="B112" s="727">
        <v>2885969006</v>
      </c>
      <c r="C112" s="717">
        <v>149245800</v>
      </c>
      <c r="D112" s="717">
        <v>129902500</v>
      </c>
      <c r="E112" s="727">
        <v>279148300</v>
      </c>
      <c r="F112" s="727">
        <v>3165117306</v>
      </c>
      <c r="G112" s="766">
        <f>E112/F112</f>
        <v>0.08819524618276502</v>
      </c>
      <c r="H112" s="717">
        <v>1646974.97</v>
      </c>
      <c r="I112" s="764"/>
      <c r="K112" s="764"/>
      <c r="L112" s="764"/>
      <c r="M112" s="764"/>
    </row>
    <row r="113" spans="1:13" ht="11.25">
      <c r="A113" s="696" t="s">
        <v>142</v>
      </c>
      <c r="B113" s="727">
        <v>7792314700</v>
      </c>
      <c r="C113" s="717">
        <v>336291900</v>
      </c>
      <c r="D113" s="717">
        <v>650403300</v>
      </c>
      <c r="E113" s="727">
        <v>986695200</v>
      </c>
      <c r="F113" s="727">
        <v>8779009900</v>
      </c>
      <c r="G113" s="766">
        <f>E113/F113</f>
        <v>0.11239253756850189</v>
      </c>
      <c r="H113" s="717">
        <v>5920171.199999999</v>
      </c>
      <c r="I113" s="764"/>
      <c r="K113" s="764"/>
      <c r="L113" s="764"/>
      <c r="M113" s="764"/>
    </row>
    <row r="114" spans="1:13" ht="11.25">
      <c r="A114" s="698" t="s">
        <v>144</v>
      </c>
      <c r="B114" s="771">
        <v>1280229914</v>
      </c>
      <c r="C114" s="717">
        <v>84051140</v>
      </c>
      <c r="D114" s="717">
        <v>70389400</v>
      </c>
      <c r="E114" s="771">
        <v>154440540</v>
      </c>
      <c r="F114" s="771">
        <v>1434670454</v>
      </c>
      <c r="G114" s="772">
        <f>E114/F114</f>
        <v>0.10764879110000826</v>
      </c>
      <c r="H114" s="717">
        <v>942087.294</v>
      </c>
      <c r="I114" s="764"/>
      <c r="K114" s="764"/>
      <c r="L114" s="764"/>
      <c r="M114" s="764"/>
    </row>
    <row r="115" ht="8.25" customHeight="1"/>
    <row r="116" spans="1:13" ht="11.25">
      <c r="A116" s="696" t="s">
        <v>146</v>
      </c>
      <c r="B116" s="717">
        <v>960280000</v>
      </c>
      <c r="C116" s="717">
        <v>74935600</v>
      </c>
      <c r="D116" s="717">
        <v>91942000</v>
      </c>
      <c r="E116" s="717">
        <v>166877600</v>
      </c>
      <c r="F116" s="737">
        <v>1127157600</v>
      </c>
      <c r="G116" s="773">
        <f>E116/F116</f>
        <v>0.14805170102211085</v>
      </c>
      <c r="H116" s="717">
        <v>1151455.44</v>
      </c>
      <c r="I116" s="764"/>
      <c r="K116" s="764"/>
      <c r="L116" s="764"/>
      <c r="M116" s="764"/>
    </row>
    <row r="117" spans="1:13" ht="11.25">
      <c r="A117" s="696" t="s">
        <v>148</v>
      </c>
      <c r="B117" s="727">
        <v>4365750000</v>
      </c>
      <c r="C117" s="717">
        <v>373639000</v>
      </c>
      <c r="D117" s="717">
        <v>177324400</v>
      </c>
      <c r="E117" s="727">
        <v>550963400</v>
      </c>
      <c r="F117" s="727">
        <v>4916713400</v>
      </c>
      <c r="G117" s="766">
        <f>E117/F117</f>
        <v>0.1120592874093495</v>
      </c>
      <c r="H117" s="717">
        <v>2299913.34</v>
      </c>
      <c r="I117" s="764"/>
      <c r="K117" s="764"/>
      <c r="L117" s="764"/>
      <c r="M117" s="764"/>
    </row>
    <row r="118" spans="1:13" ht="11.25">
      <c r="A118" s="696" t="s">
        <v>150</v>
      </c>
      <c r="B118" s="727">
        <v>1264920861</v>
      </c>
      <c r="C118" s="717">
        <v>100512200</v>
      </c>
      <c r="D118" s="717">
        <v>148265150</v>
      </c>
      <c r="E118" s="727">
        <v>248777350</v>
      </c>
      <c r="F118" s="727">
        <v>1513698211</v>
      </c>
      <c r="G118" s="766">
        <f>E118/F118</f>
        <v>0.16435069301934982</v>
      </c>
      <c r="H118" s="717">
        <v>1716563.7149999999</v>
      </c>
      <c r="I118" s="764"/>
      <c r="K118" s="764"/>
      <c r="L118" s="764"/>
      <c r="M118" s="764"/>
    </row>
    <row r="119" spans="1:13" ht="11.25">
      <c r="A119" s="696" t="s">
        <v>152</v>
      </c>
      <c r="B119" s="727">
        <v>1604884000</v>
      </c>
      <c r="C119" s="717">
        <v>92291100</v>
      </c>
      <c r="D119" s="717">
        <v>87154900</v>
      </c>
      <c r="E119" s="727">
        <v>179446000</v>
      </c>
      <c r="F119" s="727">
        <v>1784330000</v>
      </c>
      <c r="G119" s="766">
        <f>E119/F119</f>
        <v>0.10056772009661889</v>
      </c>
      <c r="H119" s="717">
        <v>1292011.2</v>
      </c>
      <c r="I119" s="764"/>
      <c r="K119" s="764"/>
      <c r="L119" s="764"/>
      <c r="M119" s="764"/>
    </row>
    <row r="120" spans="1:13" ht="11.25">
      <c r="A120" s="696" t="s">
        <v>154</v>
      </c>
      <c r="B120" s="727">
        <v>16249939800</v>
      </c>
      <c r="C120" s="717">
        <v>668338300</v>
      </c>
      <c r="D120" s="717">
        <v>183892900</v>
      </c>
      <c r="E120" s="727">
        <v>852231200</v>
      </c>
      <c r="F120" s="727">
        <v>17102171000</v>
      </c>
      <c r="G120" s="766">
        <f>E120/F120</f>
        <v>0.0498317552783211</v>
      </c>
      <c r="H120" s="717">
        <v>5283833.44</v>
      </c>
      <c r="I120" s="764"/>
      <c r="K120" s="764"/>
      <c r="L120" s="764"/>
      <c r="M120" s="764"/>
    </row>
    <row r="121" spans="2:8" ht="9" customHeight="1">
      <c r="B121" s="727"/>
      <c r="C121" s="717"/>
      <c r="D121" s="717"/>
      <c r="E121" s="727"/>
      <c r="F121" s="727"/>
      <c r="G121" s="766"/>
      <c r="H121" s="717"/>
    </row>
    <row r="122" spans="1:13" ht="11.25">
      <c r="A122" s="696" t="s">
        <v>156</v>
      </c>
      <c r="B122" s="727">
        <v>17115437019</v>
      </c>
      <c r="C122" s="717">
        <v>902473200</v>
      </c>
      <c r="D122" s="717">
        <v>807473300</v>
      </c>
      <c r="E122" s="727">
        <v>1709946500</v>
      </c>
      <c r="F122" s="727">
        <v>18825383519</v>
      </c>
      <c r="G122" s="766">
        <f>E122/F122</f>
        <v>0.09083196091459134</v>
      </c>
      <c r="H122" s="717">
        <v>14363550.6</v>
      </c>
      <c r="I122" s="764"/>
      <c r="K122" s="764"/>
      <c r="L122" s="764"/>
      <c r="M122" s="764"/>
    </row>
    <row r="123" spans="1:13" ht="11.25">
      <c r="A123" s="696" t="s">
        <v>158</v>
      </c>
      <c r="B123" s="727">
        <v>863002400</v>
      </c>
      <c r="C123" s="717">
        <v>47904200</v>
      </c>
      <c r="D123" s="717">
        <v>53565600</v>
      </c>
      <c r="E123" s="727">
        <v>101469800</v>
      </c>
      <c r="F123" s="727">
        <v>964472200</v>
      </c>
      <c r="G123" s="766">
        <f>E123/F123</f>
        <v>0.10520759437130485</v>
      </c>
      <c r="H123" s="717">
        <v>710288.6</v>
      </c>
      <c r="I123" s="764"/>
      <c r="K123" s="764"/>
      <c r="L123" s="764"/>
      <c r="M123" s="764"/>
    </row>
    <row r="124" spans="1:13" ht="12" customHeight="1">
      <c r="A124" s="696" t="s">
        <v>160</v>
      </c>
      <c r="B124" s="727">
        <v>793487163</v>
      </c>
      <c r="C124" s="717">
        <v>218623200</v>
      </c>
      <c r="D124" s="717">
        <v>60244100</v>
      </c>
      <c r="E124" s="727">
        <v>278867300</v>
      </c>
      <c r="F124" s="727">
        <v>1072354463</v>
      </c>
      <c r="G124" s="766">
        <f>E124/F124</f>
        <v>0.2600514192106272</v>
      </c>
      <c r="H124" s="717">
        <v>1505883.42</v>
      </c>
      <c r="I124" s="764"/>
      <c r="K124" s="764"/>
      <c r="L124" s="764"/>
      <c r="M124" s="764"/>
    </row>
    <row r="125" spans="1:13" ht="11.25">
      <c r="A125" s="696" t="s">
        <v>162</v>
      </c>
      <c r="B125" s="727">
        <v>2381116100</v>
      </c>
      <c r="C125" s="717">
        <v>212440100</v>
      </c>
      <c r="D125" s="717">
        <v>138773600</v>
      </c>
      <c r="E125" s="727">
        <v>351213700</v>
      </c>
      <c r="F125" s="727">
        <v>2732329800</v>
      </c>
      <c r="G125" s="766">
        <f>E125/F125</f>
        <v>0.12854001006759871</v>
      </c>
      <c r="H125" s="717">
        <v>2037039.46</v>
      </c>
      <c r="I125" s="764"/>
      <c r="K125" s="764"/>
      <c r="L125" s="764"/>
      <c r="M125" s="764"/>
    </row>
    <row r="126" spans="1:13" ht="11.25">
      <c r="A126" s="696" t="s">
        <v>164</v>
      </c>
      <c r="B126" s="727">
        <v>5273863400</v>
      </c>
      <c r="C126" s="717">
        <v>251054300</v>
      </c>
      <c r="D126" s="717">
        <v>330536100</v>
      </c>
      <c r="E126" s="727">
        <v>581590400</v>
      </c>
      <c r="F126" s="727">
        <v>5855453800</v>
      </c>
      <c r="G126" s="766">
        <f>E126/F126</f>
        <v>0.0993245647331382</v>
      </c>
      <c r="H126" s="717">
        <v>2675315.84</v>
      </c>
      <c r="I126" s="764"/>
      <c r="K126" s="764"/>
      <c r="L126" s="764"/>
      <c r="M126" s="764"/>
    </row>
    <row r="127" spans="1:8" ht="13.5">
      <c r="A127" s="695" t="s">
        <v>290</v>
      </c>
      <c r="B127" s="752"/>
      <c r="C127" s="752"/>
      <c r="D127" s="752"/>
      <c r="E127" s="752"/>
      <c r="F127" s="752"/>
      <c r="G127" s="752"/>
      <c r="H127" s="752"/>
    </row>
    <row r="128" spans="1:8" ht="12.75">
      <c r="A128" s="978" t="s">
        <v>482</v>
      </c>
      <c r="B128" s="978"/>
      <c r="C128" s="978"/>
      <c r="D128" s="978"/>
      <c r="E128" s="978"/>
      <c r="F128" s="978"/>
      <c r="G128" s="978"/>
      <c r="H128" s="978"/>
    </row>
    <row r="129" spans="1:8" ht="12" thickBot="1">
      <c r="A129" s="702"/>
      <c r="B129" s="702"/>
      <c r="C129" s="702"/>
      <c r="D129" s="702"/>
      <c r="E129" s="702"/>
      <c r="F129" s="702"/>
      <c r="G129" s="702"/>
      <c r="H129" s="702"/>
    </row>
    <row r="130" spans="1:8" ht="14.25" customHeight="1">
      <c r="A130" s="763"/>
      <c r="B130" s="763"/>
      <c r="C130" s="763"/>
      <c r="D130" s="763"/>
      <c r="E130" s="763"/>
      <c r="F130" s="763" t="s">
        <v>465</v>
      </c>
      <c r="G130" s="763"/>
      <c r="H130" s="763" t="s">
        <v>483</v>
      </c>
    </row>
    <row r="131" spans="1:8" ht="12">
      <c r="A131" s="707"/>
      <c r="B131" s="707" t="s">
        <v>484</v>
      </c>
      <c r="C131" s="984" t="s">
        <v>486</v>
      </c>
      <c r="D131" s="984"/>
      <c r="E131" s="984"/>
      <c r="F131" s="707" t="s">
        <v>487</v>
      </c>
      <c r="G131" s="707" t="s">
        <v>488</v>
      </c>
      <c r="H131" s="707" t="s">
        <v>489</v>
      </c>
    </row>
    <row r="132" spans="1:8" ht="12">
      <c r="A132" s="703" t="s">
        <v>692</v>
      </c>
      <c r="B132" s="703" t="s">
        <v>446</v>
      </c>
      <c r="C132" s="703" t="s">
        <v>490</v>
      </c>
      <c r="D132" s="703" t="s">
        <v>491</v>
      </c>
      <c r="E132" s="703" t="s">
        <v>492</v>
      </c>
      <c r="F132" s="703" t="s">
        <v>493</v>
      </c>
      <c r="G132" s="703" t="s">
        <v>465</v>
      </c>
      <c r="H132" s="703" t="s">
        <v>638</v>
      </c>
    </row>
    <row r="133" spans="2:8" ht="9" customHeight="1">
      <c r="B133" s="727"/>
      <c r="C133" s="717"/>
      <c r="D133" s="717"/>
      <c r="E133" s="727"/>
      <c r="F133" s="727"/>
      <c r="G133" s="766"/>
      <c r="H133" s="717"/>
    </row>
    <row r="134" spans="1:13" ht="11.25">
      <c r="A134" s="696" t="s">
        <v>166</v>
      </c>
      <c r="B134" s="765">
        <v>4344737100</v>
      </c>
      <c r="C134" s="733">
        <v>240769800</v>
      </c>
      <c r="D134" s="733">
        <v>366304000</v>
      </c>
      <c r="E134" s="765">
        <v>607073800</v>
      </c>
      <c r="F134" s="765">
        <v>4951810900</v>
      </c>
      <c r="G134" s="766">
        <f>E134/F134</f>
        <v>0.12259632127713116</v>
      </c>
      <c r="H134" s="733">
        <v>3399613.28</v>
      </c>
      <c r="I134" s="764"/>
      <c r="K134" s="764"/>
      <c r="L134" s="764"/>
      <c r="M134" s="764"/>
    </row>
    <row r="135" spans="1:13" ht="11.25">
      <c r="A135" s="696" t="s">
        <v>168</v>
      </c>
      <c r="B135" s="727">
        <v>2332098900</v>
      </c>
      <c r="C135" s="717">
        <v>55330900</v>
      </c>
      <c r="D135" s="717">
        <v>69735400</v>
      </c>
      <c r="E135" s="727">
        <v>125066300</v>
      </c>
      <c r="F135" s="727">
        <v>2457165200</v>
      </c>
      <c r="G135" s="766">
        <f>E135/F135</f>
        <v>0.05089861275912584</v>
      </c>
      <c r="H135" s="717">
        <v>625331.5</v>
      </c>
      <c r="I135" s="764"/>
      <c r="K135" s="764"/>
      <c r="L135" s="764"/>
      <c r="M135" s="764"/>
    </row>
    <row r="136" spans="1:13" ht="11.25">
      <c r="A136" s="696" t="s">
        <v>170</v>
      </c>
      <c r="B136" s="727">
        <v>1745215630</v>
      </c>
      <c r="C136" s="717">
        <v>367709200</v>
      </c>
      <c r="D136" s="717">
        <v>390507500</v>
      </c>
      <c r="E136" s="727">
        <v>758216700</v>
      </c>
      <c r="F136" s="727">
        <v>2503432330</v>
      </c>
      <c r="G136" s="766">
        <f>E136/F136</f>
        <v>0.30287085890594057</v>
      </c>
      <c r="H136" s="717">
        <v>4321835.19</v>
      </c>
      <c r="I136" s="764"/>
      <c r="K136" s="764"/>
      <c r="L136" s="764"/>
      <c r="M136" s="764"/>
    </row>
    <row r="137" spans="1:13" ht="11.25">
      <c r="A137" s="696" t="s">
        <v>172</v>
      </c>
      <c r="B137" s="727">
        <v>2457808200</v>
      </c>
      <c r="C137" s="717">
        <v>199961600</v>
      </c>
      <c r="D137" s="717">
        <v>137295900</v>
      </c>
      <c r="E137" s="727">
        <v>337257500</v>
      </c>
      <c r="F137" s="727">
        <v>2795065700</v>
      </c>
      <c r="G137" s="766">
        <f>E137/F137</f>
        <v>0.12066174329998755</v>
      </c>
      <c r="H137" s="717">
        <v>1450207.25</v>
      </c>
      <c r="I137" s="764"/>
      <c r="K137" s="764"/>
      <c r="L137" s="764"/>
      <c r="M137" s="764"/>
    </row>
    <row r="138" spans="1:13" ht="11.25">
      <c r="A138" s="696" t="s">
        <v>174</v>
      </c>
      <c r="B138" s="727">
        <v>9056199639</v>
      </c>
      <c r="C138" s="717">
        <v>2178472500</v>
      </c>
      <c r="D138" s="717">
        <v>377818300</v>
      </c>
      <c r="E138" s="727">
        <v>2556290800</v>
      </c>
      <c r="F138" s="727">
        <v>11612490439</v>
      </c>
      <c r="G138" s="766">
        <f>E138/F138</f>
        <v>0.22013286585062047</v>
      </c>
      <c r="H138" s="717">
        <v>16807612.009999998</v>
      </c>
      <c r="I138" s="764"/>
      <c r="K138" s="764"/>
      <c r="L138" s="764"/>
      <c r="M138" s="764"/>
    </row>
    <row r="139" spans="2:8" ht="12" customHeight="1">
      <c r="B139" s="733"/>
      <c r="C139" s="733"/>
      <c r="D139" s="733"/>
      <c r="E139" s="733"/>
      <c r="F139" s="733"/>
      <c r="G139" s="733"/>
      <c r="H139" s="733"/>
    </row>
    <row r="140" spans="1:8" ht="12.75" customHeight="1">
      <c r="A140" s="774" t="s">
        <v>800</v>
      </c>
      <c r="B140" s="740">
        <f>SUM(B8:B42,B50:B84,B92:B126,B134:B138)</f>
        <v>757424480915</v>
      </c>
      <c r="C140" s="740">
        <f aca="true" t="shared" si="1" ref="C140:H140">SUM(C8:C42,C50:C84,C92:C126,C134:C138)</f>
        <v>51613255182</v>
      </c>
      <c r="D140" s="740">
        <f t="shared" si="1"/>
        <v>23573168593</v>
      </c>
      <c r="E140" s="740">
        <f t="shared" si="1"/>
        <v>75186423775</v>
      </c>
      <c r="F140" s="740">
        <f t="shared" si="1"/>
        <v>834032514181</v>
      </c>
      <c r="G140" s="775">
        <f>E140/F140</f>
        <v>0.09014807276288415</v>
      </c>
      <c r="H140" s="740">
        <f t="shared" si="1"/>
        <v>620562006.1704806</v>
      </c>
    </row>
    <row r="141" spans="1:8" ht="12">
      <c r="A141" s="776"/>
      <c r="B141" s="777"/>
      <c r="C141" s="777"/>
      <c r="D141" s="777"/>
      <c r="E141" s="777"/>
      <c r="F141" s="777"/>
      <c r="G141" s="778"/>
      <c r="H141" s="777"/>
    </row>
    <row r="142" spans="1:8" ht="12.75" customHeight="1" thickBot="1">
      <c r="A142" s="779"/>
      <c r="B142" s="779"/>
      <c r="C142" s="779"/>
      <c r="D142" s="779"/>
      <c r="E142" s="779"/>
      <c r="F142" s="779"/>
      <c r="G142" s="779"/>
      <c r="H142" s="779"/>
    </row>
    <row r="143" spans="1:8" ht="14.25" customHeight="1">
      <c r="A143" s="763"/>
      <c r="B143" s="763"/>
      <c r="C143" s="763"/>
      <c r="D143" s="763"/>
      <c r="E143" s="763"/>
      <c r="F143" s="763" t="s">
        <v>465</v>
      </c>
      <c r="G143" s="763"/>
      <c r="H143" s="763" t="s">
        <v>483</v>
      </c>
    </row>
    <row r="144" spans="1:8" ht="12.75" customHeight="1">
      <c r="A144" s="707"/>
      <c r="B144" s="707" t="s">
        <v>484</v>
      </c>
      <c r="C144" s="984" t="s">
        <v>486</v>
      </c>
      <c r="D144" s="984"/>
      <c r="E144" s="984"/>
      <c r="F144" s="707" t="s">
        <v>487</v>
      </c>
      <c r="G144" s="707" t="s">
        <v>488</v>
      </c>
      <c r="H144" s="707" t="s">
        <v>489</v>
      </c>
    </row>
    <row r="145" spans="1:8" ht="12">
      <c r="A145" s="703" t="s">
        <v>801</v>
      </c>
      <c r="B145" s="703" t="s">
        <v>446</v>
      </c>
      <c r="C145" s="703" t="s">
        <v>490</v>
      </c>
      <c r="D145" s="703" t="s">
        <v>491</v>
      </c>
      <c r="E145" s="703" t="s">
        <v>492</v>
      </c>
      <c r="F145" s="703" t="s">
        <v>493</v>
      </c>
      <c r="G145" s="703" t="s">
        <v>465</v>
      </c>
      <c r="H145" s="703" t="s">
        <v>638</v>
      </c>
    </row>
    <row r="146" spans="1:8" ht="9" customHeight="1">
      <c r="A146" s="707"/>
      <c r="B146" s="707"/>
      <c r="C146" s="707"/>
      <c r="D146" s="707"/>
      <c r="E146" s="707"/>
      <c r="F146" s="707"/>
      <c r="G146" s="707"/>
      <c r="H146" s="707"/>
    </row>
    <row r="147" spans="1:13" ht="12" customHeight="1">
      <c r="A147" s="696" t="s">
        <v>179</v>
      </c>
      <c r="B147" s="733">
        <v>33502177971</v>
      </c>
      <c r="C147" s="733">
        <v>3925851636</v>
      </c>
      <c r="D147" s="733">
        <v>1130386807</v>
      </c>
      <c r="E147" s="733">
        <v>5056238443</v>
      </c>
      <c r="F147" s="733">
        <v>38558416414</v>
      </c>
      <c r="G147" s="780">
        <f>E147/F147</f>
        <v>0.13113190097620694</v>
      </c>
      <c r="H147" s="733">
        <v>45657833.14029</v>
      </c>
      <c r="I147" s="764"/>
      <c r="K147" s="764"/>
      <c r="L147" s="764"/>
      <c r="M147" s="764"/>
    </row>
    <row r="148" spans="1:13" ht="12" customHeight="1">
      <c r="A148" s="696" t="s">
        <v>78</v>
      </c>
      <c r="B148" s="717">
        <v>406184200</v>
      </c>
      <c r="C148" s="717">
        <v>68438200</v>
      </c>
      <c r="D148" s="717">
        <v>86518900</v>
      </c>
      <c r="E148" s="717">
        <v>154957100</v>
      </c>
      <c r="F148" s="717">
        <v>561141300</v>
      </c>
      <c r="G148" s="780">
        <f>E148/F148</f>
        <v>0.2761463110984702</v>
      </c>
      <c r="H148" s="717">
        <v>1332631.06</v>
      </c>
      <c r="I148" s="764"/>
      <c r="K148" s="764"/>
      <c r="L148" s="764"/>
      <c r="M148" s="764"/>
    </row>
    <row r="149" spans="1:13" ht="12" customHeight="1">
      <c r="A149" s="696" t="s">
        <v>181</v>
      </c>
      <c r="B149" s="717">
        <v>1032776250</v>
      </c>
      <c r="C149" s="717">
        <v>97870600</v>
      </c>
      <c r="D149" s="717">
        <v>100396000</v>
      </c>
      <c r="E149" s="717">
        <v>198266600</v>
      </c>
      <c r="F149" s="717">
        <v>1231042850</v>
      </c>
      <c r="G149" s="780">
        <f>E149/F149</f>
        <v>0.1610558072775452</v>
      </c>
      <c r="H149" s="717">
        <v>1863706.04</v>
      </c>
      <c r="I149" s="764"/>
      <c r="K149" s="764"/>
      <c r="L149" s="764"/>
      <c r="M149" s="764"/>
    </row>
    <row r="150" spans="1:13" ht="12" customHeight="1">
      <c r="A150" s="696" t="s">
        <v>183</v>
      </c>
      <c r="B150" s="717">
        <v>395434080</v>
      </c>
      <c r="C150" s="717">
        <v>42006100</v>
      </c>
      <c r="D150" s="717">
        <v>79434500</v>
      </c>
      <c r="E150" s="717">
        <v>121440600</v>
      </c>
      <c r="F150" s="717">
        <v>516874680</v>
      </c>
      <c r="G150" s="780">
        <f>E150/F150</f>
        <v>0.23495172949853144</v>
      </c>
      <c r="H150" s="717">
        <v>1092965.4</v>
      </c>
      <c r="I150" s="764"/>
      <c r="K150" s="764"/>
      <c r="L150" s="764"/>
      <c r="M150" s="764"/>
    </row>
    <row r="151" spans="1:13" ht="12" customHeight="1">
      <c r="A151" s="696" t="s">
        <v>185</v>
      </c>
      <c r="B151" s="717">
        <v>5312005500</v>
      </c>
      <c r="C151" s="717">
        <v>541518200</v>
      </c>
      <c r="D151" s="717">
        <v>503680000</v>
      </c>
      <c r="E151" s="717">
        <v>1045198200</v>
      </c>
      <c r="F151" s="717">
        <v>6357203700</v>
      </c>
      <c r="G151" s="780">
        <f>E151/F151</f>
        <v>0.16441162645142235</v>
      </c>
      <c r="H151" s="717">
        <v>9929382.899999999</v>
      </c>
      <c r="I151" s="764"/>
      <c r="K151" s="764"/>
      <c r="L151" s="764"/>
      <c r="M151" s="764"/>
    </row>
    <row r="152" spans="2:8" ht="9" customHeight="1">
      <c r="B152" s="717"/>
      <c r="C152" s="717"/>
      <c r="D152" s="717"/>
      <c r="E152" s="717"/>
      <c r="F152" s="717"/>
      <c r="G152" s="780"/>
      <c r="H152" s="717"/>
    </row>
    <row r="153" spans="1:13" ht="12" customHeight="1">
      <c r="A153" s="696" t="s">
        <v>130</v>
      </c>
      <c r="B153" s="717">
        <v>24446289217</v>
      </c>
      <c r="C153" s="717">
        <v>720426300</v>
      </c>
      <c r="D153" s="717">
        <v>1301281100</v>
      </c>
      <c r="E153" s="717">
        <v>2021707400</v>
      </c>
      <c r="F153" s="717">
        <v>26467996617</v>
      </c>
      <c r="G153" s="780">
        <f>E153/F153</f>
        <v>0.07638309121973695</v>
      </c>
      <c r="H153" s="717">
        <v>21227927.700000003</v>
      </c>
      <c r="I153" s="764"/>
      <c r="K153" s="764"/>
      <c r="L153" s="764"/>
      <c r="M153" s="764"/>
    </row>
    <row r="154" spans="1:13" ht="12" customHeight="1">
      <c r="A154" s="696" t="s">
        <v>132</v>
      </c>
      <c r="B154" s="717">
        <v>1678209600</v>
      </c>
      <c r="C154" s="717">
        <v>63224500</v>
      </c>
      <c r="D154" s="717">
        <v>65579600</v>
      </c>
      <c r="E154" s="717">
        <v>128804100</v>
      </c>
      <c r="F154" s="717">
        <v>1807013700</v>
      </c>
      <c r="G154" s="780">
        <f>E154/F154</f>
        <v>0.07128009046085262</v>
      </c>
      <c r="H154" s="717">
        <v>1416845.1</v>
      </c>
      <c r="I154" s="764"/>
      <c r="K154" s="764"/>
      <c r="L154" s="764"/>
      <c r="M154" s="764"/>
    </row>
    <row r="155" spans="1:13" ht="12" customHeight="1">
      <c r="A155" s="696" t="s">
        <v>134</v>
      </c>
      <c r="B155" s="717">
        <v>282219900</v>
      </c>
      <c r="C155" s="717">
        <v>66251600</v>
      </c>
      <c r="D155" s="717">
        <v>49577000</v>
      </c>
      <c r="E155" s="717">
        <v>115828600</v>
      </c>
      <c r="F155" s="717">
        <v>398048500</v>
      </c>
      <c r="G155" s="780">
        <f>E155/F155</f>
        <v>0.29099117318618206</v>
      </c>
      <c r="H155" s="717">
        <v>764468.76</v>
      </c>
      <c r="I155" s="764"/>
      <c r="K155" s="764"/>
      <c r="L155" s="764"/>
      <c r="M155" s="764"/>
    </row>
    <row r="156" spans="1:13" ht="12" customHeight="1">
      <c r="A156" s="696" t="s">
        <v>136</v>
      </c>
      <c r="B156" s="717">
        <v>2268351200</v>
      </c>
      <c r="C156" s="717">
        <v>298557500</v>
      </c>
      <c r="D156" s="717">
        <v>188083800</v>
      </c>
      <c r="E156" s="717">
        <v>486641300</v>
      </c>
      <c r="F156" s="717">
        <v>2754992500</v>
      </c>
      <c r="G156" s="780">
        <f>E156/F156</f>
        <v>0.17663979121540258</v>
      </c>
      <c r="H156" s="717">
        <v>3552481.49</v>
      </c>
      <c r="I156" s="764"/>
      <c r="K156" s="764"/>
      <c r="L156" s="764"/>
      <c r="M156" s="764"/>
    </row>
    <row r="157" spans="1:13" ht="12" customHeight="1">
      <c r="A157" s="696" t="s">
        <v>138</v>
      </c>
      <c r="B157" s="717">
        <v>363288100</v>
      </c>
      <c r="C157" s="717">
        <v>31612300</v>
      </c>
      <c r="D157" s="717">
        <v>32046300</v>
      </c>
      <c r="E157" s="717">
        <v>63658600</v>
      </c>
      <c r="F157" s="717">
        <v>426946700</v>
      </c>
      <c r="G157" s="780">
        <f>E157/F157</f>
        <v>0.1491019839244571</v>
      </c>
      <c r="H157" s="717">
        <v>515634.66</v>
      </c>
      <c r="I157" s="764"/>
      <c r="K157" s="764"/>
      <c r="L157" s="764"/>
      <c r="M157" s="764"/>
    </row>
    <row r="158" spans="2:8" ht="9" customHeight="1">
      <c r="B158" s="717"/>
      <c r="C158" s="717"/>
      <c r="D158" s="717"/>
      <c r="E158" s="717"/>
      <c r="F158" s="717"/>
      <c r="G158" s="780"/>
      <c r="H158" s="717"/>
    </row>
    <row r="159" spans="1:13" ht="12" customHeight="1">
      <c r="A159" s="696" t="s">
        <v>116</v>
      </c>
      <c r="B159" s="717">
        <v>5359610100</v>
      </c>
      <c r="C159" s="717">
        <v>165511800</v>
      </c>
      <c r="D159" s="717">
        <v>222966900</v>
      </c>
      <c r="E159" s="717">
        <v>388478700</v>
      </c>
      <c r="F159" s="717">
        <v>5748088800</v>
      </c>
      <c r="G159" s="780">
        <f>E159/F159</f>
        <v>0.06758397678198709</v>
      </c>
      <c r="H159" s="717">
        <v>3418612.56</v>
      </c>
      <c r="I159" s="764"/>
      <c r="K159" s="764"/>
      <c r="L159" s="764"/>
      <c r="M159" s="764"/>
    </row>
    <row r="160" spans="1:13" ht="12" customHeight="1">
      <c r="A160" s="696" t="s">
        <v>811</v>
      </c>
      <c r="B160" s="717">
        <v>3250774800</v>
      </c>
      <c r="C160" s="717">
        <v>95910900</v>
      </c>
      <c r="D160" s="717">
        <v>133828500</v>
      </c>
      <c r="E160" s="717">
        <v>229739400</v>
      </c>
      <c r="F160" s="717">
        <v>3480514200</v>
      </c>
      <c r="G160" s="780">
        <f>E160/F160</f>
        <v>0.06600731581557691</v>
      </c>
      <c r="H160" s="717">
        <v>2458211.58</v>
      </c>
      <c r="I160" s="764"/>
      <c r="K160" s="764"/>
      <c r="L160" s="764"/>
      <c r="M160" s="764"/>
    </row>
    <row r="161" spans="1:13" ht="12" customHeight="1">
      <c r="A161" s="696" t="s">
        <v>812</v>
      </c>
      <c r="B161" s="717">
        <v>672538500</v>
      </c>
      <c r="C161" s="717">
        <v>43401200</v>
      </c>
      <c r="D161" s="717">
        <v>68506500</v>
      </c>
      <c r="E161" s="717">
        <v>111907700</v>
      </c>
      <c r="F161" s="717">
        <v>784446200</v>
      </c>
      <c r="G161" s="780">
        <f>E161/F161</f>
        <v>0.14265822181304466</v>
      </c>
      <c r="H161" s="717">
        <v>861689.29</v>
      </c>
      <c r="I161" s="764"/>
      <c r="K161" s="764"/>
      <c r="L161" s="764"/>
      <c r="M161" s="764"/>
    </row>
    <row r="162" spans="1:13" ht="12" customHeight="1">
      <c r="A162" s="696" t="s">
        <v>143</v>
      </c>
      <c r="B162" s="717">
        <v>3501342300</v>
      </c>
      <c r="C162" s="717">
        <v>468311600</v>
      </c>
      <c r="D162" s="717">
        <v>254939400</v>
      </c>
      <c r="E162" s="717">
        <v>723251000</v>
      </c>
      <c r="F162" s="717">
        <v>4224593300</v>
      </c>
      <c r="G162" s="780">
        <f>E162/F162</f>
        <v>0.17120014842612188</v>
      </c>
      <c r="H162" s="717">
        <v>4918106.8</v>
      </c>
      <c r="I162" s="764"/>
      <c r="K162" s="764"/>
      <c r="L162" s="764"/>
      <c r="M162" s="764"/>
    </row>
    <row r="163" spans="1:13" ht="12" customHeight="1">
      <c r="A163" s="696" t="s">
        <v>145</v>
      </c>
      <c r="B163" s="717">
        <v>442517090</v>
      </c>
      <c r="C163" s="717">
        <v>33177000</v>
      </c>
      <c r="D163" s="717">
        <v>40690700</v>
      </c>
      <c r="E163" s="717">
        <v>73867700</v>
      </c>
      <c r="F163" s="717">
        <v>516384790</v>
      </c>
      <c r="G163" s="780">
        <f>E163/F163</f>
        <v>0.14304778419209443</v>
      </c>
      <c r="H163" s="717">
        <v>421045.89</v>
      </c>
      <c r="I163" s="764"/>
      <c r="K163" s="764"/>
      <c r="L163" s="764"/>
      <c r="M163" s="764"/>
    </row>
    <row r="164" spans="2:8" ht="9" customHeight="1">
      <c r="B164" s="717"/>
      <c r="C164" s="717"/>
      <c r="D164" s="717"/>
      <c r="E164" s="717"/>
      <c r="F164" s="717"/>
      <c r="G164" s="780"/>
      <c r="H164" s="717"/>
    </row>
    <row r="165" spans="1:13" ht="12" customHeight="1">
      <c r="A165" s="696" t="s">
        <v>147</v>
      </c>
      <c r="B165" s="717">
        <v>11748230600</v>
      </c>
      <c r="C165" s="717">
        <v>2529937600</v>
      </c>
      <c r="D165" s="717">
        <v>829205200</v>
      </c>
      <c r="E165" s="717">
        <v>3359142800</v>
      </c>
      <c r="F165" s="717">
        <v>15107373400</v>
      </c>
      <c r="G165" s="780">
        <f>E165/F165</f>
        <v>0.2223512129514188</v>
      </c>
      <c r="H165" s="717">
        <v>34935085.12</v>
      </c>
      <c r="I165" s="764"/>
      <c r="K165" s="764"/>
      <c r="L165" s="764"/>
      <c r="M165" s="764"/>
    </row>
    <row r="166" spans="1:13" ht="12" customHeight="1">
      <c r="A166" s="696" t="s">
        <v>471</v>
      </c>
      <c r="B166" s="717">
        <v>3840411600</v>
      </c>
      <c r="C166" s="717">
        <v>786130200</v>
      </c>
      <c r="D166" s="717">
        <v>260151200</v>
      </c>
      <c r="E166" s="717">
        <v>1046281400</v>
      </c>
      <c r="F166" s="717">
        <v>4886693000</v>
      </c>
      <c r="G166" s="780">
        <f>E166/F166</f>
        <v>0.21410827322281142</v>
      </c>
      <c r="H166" s="717">
        <v>6173060.26</v>
      </c>
      <c r="I166" s="764"/>
      <c r="K166" s="764"/>
      <c r="L166" s="764"/>
      <c r="M166" s="764"/>
    </row>
    <row r="167" spans="1:13" ht="12" customHeight="1">
      <c r="A167" s="696" t="s">
        <v>151</v>
      </c>
      <c r="B167" s="717">
        <v>1338397100</v>
      </c>
      <c r="C167" s="717">
        <v>139238800</v>
      </c>
      <c r="D167" s="717">
        <v>36084000</v>
      </c>
      <c r="E167" s="717">
        <v>175322800</v>
      </c>
      <c r="F167" s="717">
        <v>1513719900</v>
      </c>
      <c r="G167" s="780">
        <f>E167/F167</f>
        <v>0.11582248472785486</v>
      </c>
      <c r="H167" s="717">
        <v>1683098.88</v>
      </c>
      <c r="I167" s="764"/>
      <c r="K167" s="764"/>
      <c r="L167" s="764"/>
      <c r="M167" s="764"/>
    </row>
    <row r="168" spans="1:13" ht="12" customHeight="1">
      <c r="A168" s="698" t="s">
        <v>472</v>
      </c>
      <c r="B168" s="717">
        <v>588360100</v>
      </c>
      <c r="C168" s="717">
        <v>219421900</v>
      </c>
      <c r="D168" s="717">
        <v>310545300</v>
      </c>
      <c r="E168" s="717">
        <v>529967200</v>
      </c>
      <c r="F168" s="737">
        <v>1118327300</v>
      </c>
      <c r="G168" s="773">
        <f>E168/F168</f>
        <v>0.47389275036029255</v>
      </c>
      <c r="H168" s="717">
        <v>3444786.8</v>
      </c>
      <c r="I168" s="764"/>
      <c r="K168" s="764"/>
      <c r="L168" s="764"/>
      <c r="M168" s="764"/>
    </row>
    <row r="169" spans="1:13" ht="12" customHeight="1">
      <c r="A169" s="696" t="s">
        <v>155</v>
      </c>
      <c r="B169" s="717">
        <v>4900182200</v>
      </c>
      <c r="C169" s="717">
        <v>384556000</v>
      </c>
      <c r="D169" s="717">
        <v>900518700</v>
      </c>
      <c r="E169" s="717">
        <v>1285074700</v>
      </c>
      <c r="F169" s="737">
        <v>6185256900</v>
      </c>
      <c r="G169" s="773">
        <f>E169/F169</f>
        <v>0.20776415931891204</v>
      </c>
      <c r="H169" s="717">
        <v>13493284.35</v>
      </c>
      <c r="I169" s="764"/>
      <c r="K169" s="764"/>
      <c r="L169" s="764"/>
      <c r="M169" s="764"/>
    </row>
    <row r="170" spans="1:8" ht="13.5">
      <c r="A170" s="695" t="s">
        <v>290</v>
      </c>
      <c r="B170" s="752"/>
      <c r="C170" s="752"/>
      <c r="D170" s="752"/>
      <c r="E170" s="752"/>
      <c r="F170" s="752"/>
      <c r="G170" s="752"/>
      <c r="H170" s="752"/>
    </row>
    <row r="171" spans="1:8" ht="12.75">
      <c r="A171" s="978" t="s">
        <v>482</v>
      </c>
      <c r="B171" s="978"/>
      <c r="C171" s="978"/>
      <c r="D171" s="978"/>
      <c r="E171" s="978"/>
      <c r="F171" s="978"/>
      <c r="G171" s="978"/>
      <c r="H171" s="978"/>
    </row>
    <row r="172" spans="1:8" ht="12" thickBot="1">
      <c r="A172" s="702"/>
      <c r="B172" s="702"/>
      <c r="C172" s="702"/>
      <c r="D172" s="702"/>
      <c r="E172" s="702"/>
      <c r="F172" s="702"/>
      <c r="G172" s="702"/>
      <c r="H172" s="702"/>
    </row>
    <row r="173" spans="1:8" ht="14.25" customHeight="1">
      <c r="A173" s="763"/>
      <c r="B173" s="763"/>
      <c r="C173" s="763"/>
      <c r="D173" s="763"/>
      <c r="E173" s="763"/>
      <c r="F173" s="763" t="s">
        <v>465</v>
      </c>
      <c r="G173" s="763"/>
      <c r="H173" s="763" t="s">
        <v>483</v>
      </c>
    </row>
    <row r="174" spans="1:8" ht="12">
      <c r="A174" s="707"/>
      <c r="B174" s="707" t="s">
        <v>484</v>
      </c>
      <c r="C174" s="984" t="s">
        <v>486</v>
      </c>
      <c r="D174" s="984"/>
      <c r="E174" s="984"/>
      <c r="F174" s="707" t="s">
        <v>487</v>
      </c>
      <c r="G174" s="707" t="s">
        <v>488</v>
      </c>
      <c r="H174" s="707" t="s">
        <v>489</v>
      </c>
    </row>
    <row r="175" spans="1:8" ht="12">
      <c r="A175" s="703" t="s">
        <v>801</v>
      </c>
      <c r="B175" s="703" t="s">
        <v>446</v>
      </c>
      <c r="C175" s="703" t="s">
        <v>490</v>
      </c>
      <c r="D175" s="703" t="s">
        <v>491</v>
      </c>
      <c r="E175" s="703" t="s">
        <v>492</v>
      </c>
      <c r="F175" s="703" t="s">
        <v>493</v>
      </c>
      <c r="G175" s="703" t="s">
        <v>465</v>
      </c>
      <c r="H175" s="703" t="s">
        <v>638</v>
      </c>
    </row>
    <row r="176" ht="8.25" customHeight="1"/>
    <row r="177" spans="1:13" ht="12" customHeight="1">
      <c r="A177" s="696" t="s">
        <v>473</v>
      </c>
      <c r="B177" s="765">
        <v>3762855200</v>
      </c>
      <c r="C177" s="733">
        <v>635655000</v>
      </c>
      <c r="D177" s="733">
        <v>216939000</v>
      </c>
      <c r="E177" s="765">
        <v>852594000</v>
      </c>
      <c r="F177" s="765">
        <v>4615449200</v>
      </c>
      <c r="G177" s="766">
        <f>E177/F177</f>
        <v>0.1847261150658965</v>
      </c>
      <c r="H177" s="733">
        <v>11510019</v>
      </c>
      <c r="I177" s="764"/>
      <c r="K177" s="764"/>
      <c r="L177" s="764"/>
      <c r="M177" s="764"/>
    </row>
    <row r="178" spans="1:13" ht="12" customHeight="1">
      <c r="A178" s="696" t="s">
        <v>495</v>
      </c>
      <c r="B178" s="717">
        <v>1100694500</v>
      </c>
      <c r="C178" s="717">
        <v>112741900</v>
      </c>
      <c r="D178" s="717">
        <v>2004500</v>
      </c>
      <c r="E178" s="717">
        <v>114746400</v>
      </c>
      <c r="F178" s="717">
        <v>1215440900</v>
      </c>
      <c r="G178" s="780">
        <f>E178/F178</f>
        <v>0.09440722292626487</v>
      </c>
      <c r="H178" s="717">
        <v>1893315.6</v>
      </c>
      <c r="I178" s="764"/>
      <c r="K178" s="764"/>
      <c r="L178" s="764"/>
      <c r="M178" s="764"/>
    </row>
    <row r="179" spans="1:13" ht="12" customHeight="1">
      <c r="A179" s="696" t="s">
        <v>161</v>
      </c>
      <c r="B179" s="717">
        <v>692415200</v>
      </c>
      <c r="C179" s="717">
        <v>45457700</v>
      </c>
      <c r="D179" s="717">
        <v>82280000</v>
      </c>
      <c r="E179" s="717">
        <v>127737700</v>
      </c>
      <c r="F179" s="717">
        <v>820152900</v>
      </c>
      <c r="G179" s="780">
        <f>E179/F179</f>
        <v>0.15574864150330994</v>
      </c>
      <c r="H179" s="717">
        <v>1300574.1663199998</v>
      </c>
      <c r="I179" s="764"/>
      <c r="K179" s="764"/>
      <c r="L179" s="764"/>
      <c r="M179" s="764"/>
    </row>
    <row r="180" spans="1:13" ht="12" customHeight="1">
      <c r="A180" s="696" t="s">
        <v>163</v>
      </c>
      <c r="B180" s="717">
        <v>15587961317</v>
      </c>
      <c r="C180" s="717">
        <v>2921642600</v>
      </c>
      <c r="D180" s="717">
        <v>713606400</v>
      </c>
      <c r="E180" s="717">
        <v>3635249000</v>
      </c>
      <c r="F180" s="717">
        <v>19223210317</v>
      </c>
      <c r="G180" s="780">
        <f>E180/F180</f>
        <v>0.18910727917205256</v>
      </c>
      <c r="H180" s="717">
        <v>39987739</v>
      </c>
      <c r="I180" s="764"/>
      <c r="K180" s="764"/>
      <c r="L180" s="764"/>
      <c r="M180" s="764"/>
    </row>
    <row r="181" spans="1:13" ht="12" customHeight="1">
      <c r="A181" s="696" t="s">
        <v>165</v>
      </c>
      <c r="B181" s="717">
        <v>19066505100</v>
      </c>
      <c r="C181" s="717">
        <v>9110940060</v>
      </c>
      <c r="D181" s="717">
        <v>1317601440</v>
      </c>
      <c r="E181" s="717">
        <v>10428541500</v>
      </c>
      <c r="F181" s="717">
        <f>B181+E181</f>
        <v>29495046600</v>
      </c>
      <c r="G181" s="780">
        <f>E181/F181</f>
        <v>0.3535692498278677</v>
      </c>
      <c r="H181" s="717">
        <v>115756810.65</v>
      </c>
      <c r="I181" s="764"/>
      <c r="K181" s="764"/>
      <c r="L181" s="764"/>
      <c r="M181" s="764"/>
    </row>
    <row r="182" spans="2:8" ht="9" customHeight="1">
      <c r="B182" s="717"/>
      <c r="C182" s="717"/>
      <c r="D182" s="717"/>
      <c r="E182" s="717"/>
      <c r="F182" s="717"/>
      <c r="G182" s="780"/>
      <c r="H182" s="717"/>
    </row>
    <row r="183" spans="1:13" ht="12" customHeight="1">
      <c r="A183" s="696" t="s">
        <v>474</v>
      </c>
      <c r="B183" s="717">
        <v>200402000</v>
      </c>
      <c r="C183" s="717">
        <v>11645400</v>
      </c>
      <c r="D183" s="717">
        <v>20436500</v>
      </c>
      <c r="E183" s="717">
        <v>32081900</v>
      </c>
      <c r="F183" s="717">
        <v>232483900</v>
      </c>
      <c r="G183" s="780">
        <f>E183/F183</f>
        <v>0.13799622253411956</v>
      </c>
      <c r="H183" s="717">
        <v>256655.2</v>
      </c>
      <c r="I183" s="764"/>
      <c r="K183" s="764"/>
      <c r="L183" s="764"/>
      <c r="M183" s="764"/>
    </row>
    <row r="184" spans="1:13" ht="12" customHeight="1">
      <c r="A184" s="696" t="s">
        <v>169</v>
      </c>
      <c r="B184" s="717">
        <v>1866713500</v>
      </c>
      <c r="C184" s="717">
        <v>148878500</v>
      </c>
      <c r="D184" s="717">
        <v>171787000</v>
      </c>
      <c r="E184" s="717">
        <v>320665500</v>
      </c>
      <c r="F184" s="717">
        <v>2187379000</v>
      </c>
      <c r="G184" s="780">
        <f>E184/F184</f>
        <v>0.1465980518236666</v>
      </c>
      <c r="H184" s="717">
        <v>4328984.25</v>
      </c>
      <c r="I184" s="764"/>
      <c r="K184" s="764"/>
      <c r="L184" s="764"/>
      <c r="M184" s="764"/>
    </row>
    <row r="185" spans="1:13" ht="12" customHeight="1">
      <c r="A185" s="696" t="s">
        <v>475</v>
      </c>
      <c r="B185" s="717">
        <v>1702517110</v>
      </c>
      <c r="C185" s="717">
        <v>31757630</v>
      </c>
      <c r="D185" s="717">
        <v>77673100</v>
      </c>
      <c r="E185" s="717">
        <v>109430730</v>
      </c>
      <c r="F185" s="717">
        <v>1811947840</v>
      </c>
      <c r="G185" s="780">
        <f>E185/F185</f>
        <v>0.06039397359252902</v>
      </c>
      <c r="H185" s="717">
        <v>886388.913</v>
      </c>
      <c r="I185" s="764"/>
      <c r="K185" s="764"/>
      <c r="L185" s="764"/>
      <c r="M185" s="764"/>
    </row>
    <row r="186" spans="1:13" ht="12" customHeight="1">
      <c r="A186" s="696" t="s">
        <v>173</v>
      </c>
      <c r="B186" s="717">
        <v>7467335778</v>
      </c>
      <c r="C186" s="717">
        <v>4871503662</v>
      </c>
      <c r="D186" s="717">
        <v>580163440</v>
      </c>
      <c r="E186" s="717">
        <v>5451667102</v>
      </c>
      <c r="F186" s="717">
        <v>12919002880</v>
      </c>
      <c r="G186" s="780">
        <f>E186/F186</f>
        <v>0.4219882256114181</v>
      </c>
      <c r="H186" s="717">
        <v>67600672.0648</v>
      </c>
      <c r="I186" s="764"/>
      <c r="K186" s="764"/>
      <c r="L186" s="764"/>
      <c r="M186" s="764"/>
    </row>
    <row r="187" spans="1:13" ht="12" customHeight="1">
      <c r="A187" s="696" t="s">
        <v>175</v>
      </c>
      <c r="B187" s="717">
        <v>788607600</v>
      </c>
      <c r="C187" s="717">
        <v>244703700</v>
      </c>
      <c r="D187" s="717">
        <v>26285600</v>
      </c>
      <c r="E187" s="717">
        <v>270989300</v>
      </c>
      <c r="F187" s="717">
        <v>1059596900</v>
      </c>
      <c r="G187" s="780">
        <f>E187/F187</f>
        <v>0.2557475394652438</v>
      </c>
      <c r="H187" s="717">
        <v>1978221.89</v>
      </c>
      <c r="I187" s="764"/>
      <c r="K187" s="764"/>
      <c r="L187" s="764"/>
      <c r="M187" s="764"/>
    </row>
    <row r="188" spans="2:8" ht="11.25" customHeight="1">
      <c r="B188" s="717"/>
      <c r="C188" s="717"/>
      <c r="D188" s="717"/>
      <c r="E188" s="717"/>
      <c r="F188" s="717"/>
      <c r="G188" s="780"/>
      <c r="H188" s="717"/>
    </row>
    <row r="189" spans="1:13" ht="12" customHeight="1">
      <c r="A189" s="696" t="s">
        <v>139</v>
      </c>
      <c r="B189" s="717">
        <v>20372651000</v>
      </c>
      <c r="C189" s="717">
        <v>4627029000</v>
      </c>
      <c r="D189" s="717">
        <v>1279774000</v>
      </c>
      <c r="E189" s="717">
        <v>5906803000</v>
      </c>
      <c r="F189" s="717">
        <v>26279454000</v>
      </c>
      <c r="G189" s="780">
        <f>E189/F189</f>
        <v>0.22476886315826805</v>
      </c>
      <c r="H189" s="717">
        <v>70881636</v>
      </c>
      <c r="I189" s="764"/>
      <c r="K189" s="764"/>
      <c r="L189" s="764"/>
      <c r="M189" s="764"/>
    </row>
    <row r="190" spans="1:13" ht="12" customHeight="1">
      <c r="A190" s="696" t="s">
        <v>919</v>
      </c>
      <c r="B190" s="717">
        <v>6853491800</v>
      </c>
      <c r="C190" s="717">
        <v>1362264800</v>
      </c>
      <c r="D190" s="717">
        <v>450403700</v>
      </c>
      <c r="E190" s="717">
        <v>1812668500</v>
      </c>
      <c r="F190" s="717">
        <v>8666160300</v>
      </c>
      <c r="G190" s="780">
        <f>E190/F190</f>
        <v>0.20916627863437975</v>
      </c>
      <c r="H190" s="717">
        <v>21570755.15</v>
      </c>
      <c r="I190" s="764"/>
      <c r="K190" s="764"/>
      <c r="L190" s="764"/>
      <c r="M190" s="764"/>
    </row>
    <row r="191" spans="1:13" ht="12" customHeight="1">
      <c r="A191" s="696" t="s">
        <v>176</v>
      </c>
      <c r="B191" s="717">
        <v>1936184100</v>
      </c>
      <c r="C191" s="717">
        <v>243320200</v>
      </c>
      <c r="D191" s="717">
        <v>195752700</v>
      </c>
      <c r="E191" s="717">
        <v>439072900</v>
      </c>
      <c r="F191" s="717">
        <v>2375257000</v>
      </c>
      <c r="G191" s="780">
        <f>E191/F191</f>
        <v>0.1848527969815477</v>
      </c>
      <c r="H191" s="717">
        <v>5181060.22</v>
      </c>
      <c r="I191" s="764"/>
      <c r="K191" s="764"/>
      <c r="L191" s="764"/>
      <c r="M191" s="764"/>
    </row>
    <row r="192" spans="1:13" ht="12" customHeight="1">
      <c r="A192" s="696" t="s">
        <v>177</v>
      </c>
      <c r="B192" s="717">
        <v>1966685120</v>
      </c>
      <c r="C192" s="717">
        <v>130498715</v>
      </c>
      <c r="D192" s="717">
        <v>138447166</v>
      </c>
      <c r="E192" s="717">
        <v>268945881</v>
      </c>
      <c r="F192" s="717">
        <v>2235631001</v>
      </c>
      <c r="G192" s="780">
        <f>E192/F192</f>
        <v>0.12029976363706722</v>
      </c>
      <c r="H192" s="717">
        <v>2420512.929</v>
      </c>
      <c r="I192" s="764"/>
      <c r="K192" s="764"/>
      <c r="L192" s="764"/>
      <c r="M192" s="764"/>
    </row>
    <row r="193" spans="1:13" ht="12" customHeight="1">
      <c r="A193" s="696" t="s">
        <v>178</v>
      </c>
      <c r="B193" s="717">
        <v>9705046100</v>
      </c>
      <c r="C193" s="717">
        <v>711918000</v>
      </c>
      <c r="D193" s="717">
        <v>309234900</v>
      </c>
      <c r="E193" s="717">
        <v>1021152900</v>
      </c>
      <c r="F193" s="717">
        <v>10726199000</v>
      </c>
      <c r="G193" s="780">
        <f>E193/F193</f>
        <v>0.0952017485411188</v>
      </c>
      <c r="H193" s="717">
        <v>9292491.39</v>
      </c>
      <c r="I193" s="764"/>
      <c r="K193" s="764"/>
      <c r="L193" s="764"/>
      <c r="M193" s="764"/>
    </row>
    <row r="194" spans="2:8" ht="9" customHeight="1">
      <c r="B194" s="717"/>
      <c r="C194" s="717"/>
      <c r="D194" s="717"/>
      <c r="E194" s="717"/>
      <c r="F194" s="717"/>
      <c r="G194" s="780"/>
      <c r="H194" s="717"/>
    </row>
    <row r="195" spans="1:13" ht="11.25">
      <c r="A195" s="696" t="s">
        <v>294</v>
      </c>
      <c r="B195" s="717">
        <v>55831647912</v>
      </c>
      <c r="C195" s="717">
        <v>5255527788</v>
      </c>
      <c r="D195" s="717">
        <v>1381525942</v>
      </c>
      <c r="E195" s="717">
        <v>6637053730</v>
      </c>
      <c r="F195" s="717">
        <v>62468701642</v>
      </c>
      <c r="G195" s="780">
        <f>E195/F195</f>
        <v>0.10624606491801432</v>
      </c>
      <c r="H195" s="717">
        <v>59069778.197000004</v>
      </c>
      <c r="I195" s="764"/>
      <c r="K195" s="764"/>
      <c r="L195" s="764"/>
      <c r="M195" s="764"/>
    </row>
    <row r="196" spans="1:13" ht="11.25">
      <c r="A196" s="696" t="s">
        <v>180</v>
      </c>
      <c r="B196" s="717">
        <v>1877164700</v>
      </c>
      <c r="C196" s="717">
        <v>89173400</v>
      </c>
      <c r="D196" s="717">
        <v>201644500</v>
      </c>
      <c r="E196" s="717">
        <v>290817900</v>
      </c>
      <c r="F196" s="717">
        <v>2167982600</v>
      </c>
      <c r="G196" s="780">
        <f>E196/F196</f>
        <v>0.13414217438829998</v>
      </c>
      <c r="H196" s="717">
        <v>2035725.3</v>
      </c>
      <c r="I196" s="764"/>
      <c r="K196" s="764"/>
      <c r="L196" s="764"/>
      <c r="M196" s="764"/>
    </row>
    <row r="197" spans="1:13" ht="11.25">
      <c r="A197" s="696" t="s">
        <v>476</v>
      </c>
      <c r="B197" s="717">
        <v>1892571800</v>
      </c>
      <c r="C197" s="717">
        <v>85671500</v>
      </c>
      <c r="D197" s="717">
        <v>470210600</v>
      </c>
      <c r="E197" s="717">
        <v>555882100</v>
      </c>
      <c r="F197" s="717">
        <v>2448453900</v>
      </c>
      <c r="G197" s="780">
        <f>E197/F197</f>
        <v>0.22703392536816805</v>
      </c>
      <c r="H197" s="717">
        <v>3001763.34</v>
      </c>
      <c r="I197" s="764"/>
      <c r="K197" s="764"/>
      <c r="L197" s="764"/>
      <c r="M197" s="764"/>
    </row>
    <row r="198" spans="1:13" ht="11.25">
      <c r="A198" s="696" t="s">
        <v>184</v>
      </c>
      <c r="B198" s="717">
        <v>3466105700</v>
      </c>
      <c r="C198" s="717">
        <v>205081400</v>
      </c>
      <c r="D198" s="717">
        <v>364175800</v>
      </c>
      <c r="E198" s="717">
        <v>569257200</v>
      </c>
      <c r="F198" s="717">
        <v>4035362900</v>
      </c>
      <c r="G198" s="780">
        <f>E198/F198</f>
        <v>0.14106716399657637</v>
      </c>
      <c r="H198" s="717">
        <v>4383280.44</v>
      </c>
      <c r="I198" s="764"/>
      <c r="K198" s="764"/>
      <c r="L198" s="764"/>
      <c r="M198" s="764"/>
    </row>
    <row r="199" spans="5:7" ht="12" customHeight="1">
      <c r="E199" s="717"/>
      <c r="G199" s="780"/>
    </row>
    <row r="200" spans="1:8" ht="12.75" customHeight="1">
      <c r="A200" s="740" t="s">
        <v>927</v>
      </c>
      <c r="B200" s="740">
        <f>SUM(B147:B169,B177:B198)</f>
        <v>261466855945</v>
      </c>
      <c r="C200" s="740">
        <f aca="true" t="shared" si="2" ref="C200:H200">SUM(C147:C169,C177:C198)</f>
        <v>41566764891</v>
      </c>
      <c r="D200" s="740">
        <f t="shared" si="2"/>
        <v>14594366695</v>
      </c>
      <c r="E200" s="740">
        <f t="shared" si="2"/>
        <v>56161131586</v>
      </c>
      <c r="F200" s="740">
        <f t="shared" si="2"/>
        <v>317627987531</v>
      </c>
      <c r="G200" s="775">
        <f>E200/F200</f>
        <v>0.17681417819177148</v>
      </c>
      <c r="H200" s="740">
        <f t="shared" si="2"/>
        <v>582497241.48041</v>
      </c>
    </row>
    <row r="201" spans="1:8" ht="12.75" customHeight="1">
      <c r="A201" s="740" t="s">
        <v>800</v>
      </c>
      <c r="B201" s="740">
        <f>B140</f>
        <v>757424480915</v>
      </c>
      <c r="C201" s="740">
        <f aca="true" t="shared" si="3" ref="C201:H201">C140</f>
        <v>51613255182</v>
      </c>
      <c r="D201" s="740">
        <f t="shared" si="3"/>
        <v>23573168593</v>
      </c>
      <c r="E201" s="740">
        <f t="shared" si="3"/>
        <v>75186423775</v>
      </c>
      <c r="F201" s="740">
        <f t="shared" si="3"/>
        <v>834032514181</v>
      </c>
      <c r="G201" s="775">
        <f>E201/F201</f>
        <v>0.09014807276288415</v>
      </c>
      <c r="H201" s="740">
        <f t="shared" si="3"/>
        <v>620562006.1704806</v>
      </c>
    </row>
    <row r="202" spans="1:8" ht="12">
      <c r="A202" s="781"/>
      <c r="B202" s="781"/>
      <c r="C202" s="781"/>
      <c r="D202" s="781"/>
      <c r="E202" s="781"/>
      <c r="F202" s="781"/>
      <c r="G202" s="781"/>
      <c r="H202" s="781"/>
    </row>
    <row r="203" spans="1:8" ht="12.75" customHeight="1">
      <c r="A203" s="740" t="s">
        <v>928</v>
      </c>
      <c r="B203" s="740">
        <f>SUM(B200:B201)</f>
        <v>1018891336860</v>
      </c>
      <c r="C203" s="740">
        <f aca="true" t="shared" si="4" ref="C203:H203">SUM(C200:C201)</f>
        <v>93180020073</v>
      </c>
      <c r="D203" s="740">
        <f t="shared" si="4"/>
        <v>38167535288</v>
      </c>
      <c r="E203" s="740">
        <f t="shared" si="4"/>
        <v>131347555361</v>
      </c>
      <c r="F203" s="740">
        <f t="shared" si="4"/>
        <v>1151660501712</v>
      </c>
      <c r="G203" s="775">
        <f>E203/F203</f>
        <v>0.11405058623244037</v>
      </c>
      <c r="H203" s="740">
        <f t="shared" si="4"/>
        <v>1203059247.6508906</v>
      </c>
    </row>
    <row r="204" spans="1:8" ht="12">
      <c r="A204" s="745"/>
      <c r="B204" s="745"/>
      <c r="C204" s="745"/>
      <c r="D204" s="745"/>
      <c r="E204" s="745"/>
      <c r="F204" s="745"/>
      <c r="G204" s="782"/>
      <c r="H204" s="745"/>
    </row>
    <row r="205" spans="1:8" ht="12">
      <c r="A205" s="745"/>
      <c r="B205" s="745"/>
      <c r="C205" s="745"/>
      <c r="D205" s="745"/>
      <c r="E205" s="745"/>
      <c r="F205" s="745"/>
      <c r="G205" s="782"/>
      <c r="H205" s="745"/>
    </row>
    <row r="206" ht="11.25">
      <c r="A206" s="696" t="s">
        <v>595</v>
      </c>
    </row>
    <row r="207" ht="11.25">
      <c r="A207" s="696" t="s">
        <v>477</v>
      </c>
    </row>
    <row r="208" ht="11.25">
      <c r="A208" s="696" t="s">
        <v>496</v>
      </c>
    </row>
    <row r="217" ht="7.5" customHeight="1"/>
  </sheetData>
  <sheetProtection/>
  <mergeCells count="11">
    <mergeCell ref="C131:E131"/>
    <mergeCell ref="A2:H2"/>
    <mergeCell ref="C5:E5"/>
    <mergeCell ref="C144:E144"/>
    <mergeCell ref="A171:H171"/>
    <mergeCell ref="C174:E174"/>
    <mergeCell ref="A44:H44"/>
    <mergeCell ref="C47:E47"/>
    <mergeCell ref="A86:H86"/>
    <mergeCell ref="C89:E89"/>
    <mergeCell ref="A128:H128"/>
  </mergeCells>
  <conditionalFormatting sqref="I1:M65536">
    <cfRule type="cellIs" priority="1" dxfId="1" operator="greaterThan" stopIfTrue="1">
      <formula>0.35</formula>
    </cfRule>
  </conditionalFormatting>
  <printOptions horizontalCentered="1"/>
  <pageMargins left="0.25" right="0.25" top="0.7" bottom="0.75" header="0.25" footer="0.4"/>
  <pageSetup fitToHeight="5" horizontalDpi="600" verticalDpi="600" orientation="landscape" r:id="rId1"/>
  <rowBreaks count="4" manualBreakCount="4">
    <brk id="42" max="7" man="1"/>
    <brk id="84" max="7" man="1"/>
    <brk id="126" max="7" man="1"/>
    <brk id="169" max="7" man="1"/>
  </rowBreaks>
  <ignoredErrors>
    <ignoredError sqref="G200:G201 G203 G140" formula="1"/>
  </ignoredErrors>
</worksheet>
</file>

<file path=xl/worksheets/sheet29.xml><?xml version="1.0" encoding="utf-8"?>
<worksheet xmlns="http://schemas.openxmlformats.org/spreadsheetml/2006/main" xmlns:r="http://schemas.openxmlformats.org/officeDocument/2006/relationships">
  <dimension ref="A1:X213"/>
  <sheetViews>
    <sheetView zoomScalePageLayoutView="0" workbookViewId="0" topLeftCell="A1">
      <selection activeCell="A1" sqref="A1"/>
    </sheetView>
  </sheetViews>
  <sheetFormatPr defaultColWidth="11.421875" defaultRowHeight="12.75"/>
  <cols>
    <col min="1" max="1" width="17.28125" style="696" customWidth="1"/>
    <col min="2" max="2" width="16.57421875" style="717" bestFit="1" customWidth="1"/>
    <col min="3" max="3" width="0.85546875" style="696" customWidth="1"/>
    <col min="4" max="4" width="15.140625" style="717" bestFit="1" customWidth="1"/>
    <col min="5" max="5" width="1.57421875" style="696" customWidth="1"/>
    <col min="6" max="6" width="14.421875" style="717" customWidth="1"/>
    <col min="7" max="7" width="0.85546875" style="696" customWidth="1"/>
    <col min="8" max="8" width="12.00390625" style="717" customWidth="1"/>
    <col min="9" max="9" width="1.57421875" style="696" customWidth="1"/>
    <col min="10" max="10" width="13.421875" style="717" customWidth="1"/>
    <col min="11" max="11" width="0.85546875" style="696" customWidth="1"/>
    <col min="12" max="12" width="11.00390625" style="717" customWidth="1"/>
    <col min="13" max="13" width="1.57421875" style="696" customWidth="1"/>
    <col min="14" max="14" width="14.421875" style="717" customWidth="1"/>
    <col min="15" max="15" width="0.85546875" style="696" customWidth="1"/>
    <col min="16" max="16" width="13.00390625" style="717" bestFit="1" customWidth="1"/>
    <col min="17" max="18" width="7.421875" style="764" customWidth="1"/>
    <col min="19" max="22" width="8.28125" style="764" bestFit="1" customWidth="1"/>
    <col min="23" max="24" width="7.421875" style="764" customWidth="1"/>
    <col min="25" max="16384" width="11.421875" style="696" customWidth="1"/>
  </cols>
  <sheetData>
    <row r="1" spans="1:24" s="752" customFormat="1" ht="13.5">
      <c r="A1" s="783" t="s">
        <v>291</v>
      </c>
      <c r="B1" s="784"/>
      <c r="D1" s="784"/>
      <c r="F1" s="784"/>
      <c r="H1" s="784"/>
      <c r="J1" s="784"/>
      <c r="L1" s="784"/>
      <c r="N1" s="784"/>
      <c r="P1" s="784"/>
      <c r="Q1" s="760"/>
      <c r="R1" s="760"/>
      <c r="S1" s="760"/>
      <c r="T1" s="760"/>
      <c r="U1" s="760"/>
      <c r="V1" s="760"/>
      <c r="W1" s="760"/>
      <c r="X1" s="760"/>
    </row>
    <row r="2" spans="1:24" s="752" customFormat="1" ht="12.75">
      <c r="A2" s="785" t="s">
        <v>498</v>
      </c>
      <c r="B2" s="786"/>
      <c r="C2" s="786"/>
      <c r="D2" s="786"/>
      <c r="E2" s="786"/>
      <c r="F2" s="786"/>
      <c r="G2" s="786"/>
      <c r="H2" s="786"/>
      <c r="I2" s="786"/>
      <c r="J2" s="786"/>
      <c r="K2" s="786"/>
      <c r="L2" s="786"/>
      <c r="M2" s="786"/>
      <c r="N2" s="786"/>
      <c r="O2" s="786"/>
      <c r="P2" s="786"/>
      <c r="Q2" s="787"/>
      <c r="R2" s="787"/>
      <c r="S2" s="787"/>
      <c r="T2" s="787"/>
      <c r="U2" s="787"/>
      <c r="V2" s="787"/>
      <c r="W2" s="787"/>
      <c r="X2" s="787"/>
    </row>
    <row r="3" spans="1:24" ht="12.75">
      <c r="A3" s="700" t="s">
        <v>499</v>
      </c>
      <c r="B3" s="701"/>
      <c r="C3" s="701"/>
      <c r="D3" s="701"/>
      <c r="E3" s="701"/>
      <c r="F3" s="701"/>
      <c r="G3" s="701"/>
      <c r="H3" s="701"/>
      <c r="I3" s="701"/>
      <c r="J3" s="701"/>
      <c r="K3" s="701"/>
      <c r="L3" s="701"/>
      <c r="M3" s="701"/>
      <c r="N3" s="701"/>
      <c r="O3" s="701"/>
      <c r="P3" s="701"/>
      <c r="Q3" s="731"/>
      <c r="R3" s="731"/>
      <c r="S3" s="731"/>
      <c r="T3" s="731"/>
      <c r="U3" s="731"/>
      <c r="V3" s="731"/>
      <c r="W3" s="731"/>
      <c r="X3" s="731"/>
    </row>
    <row r="4" spans="1:24" ht="11.25" customHeight="1" thickBot="1">
      <c r="A4" s="702"/>
      <c r="B4" s="702"/>
      <c r="C4" s="702"/>
      <c r="D4" s="702"/>
      <c r="E4" s="702"/>
      <c r="F4" s="702"/>
      <c r="G4" s="702"/>
      <c r="H4" s="702"/>
      <c r="I4" s="702"/>
      <c r="J4" s="702"/>
      <c r="K4" s="702"/>
      <c r="L4" s="702"/>
      <c r="M4" s="702"/>
      <c r="N4" s="702"/>
      <c r="O4" s="702"/>
      <c r="P4" s="702"/>
      <c r="Q4" s="731"/>
      <c r="R4" s="731"/>
      <c r="S4" s="731"/>
      <c r="T4" s="731"/>
      <c r="U4" s="731"/>
      <c r="V4" s="731"/>
      <c r="W4" s="731"/>
      <c r="X4" s="731"/>
    </row>
    <row r="5" spans="1:24" ht="14.25" customHeight="1">
      <c r="A5" s="752"/>
      <c r="B5" s="985" t="s">
        <v>500</v>
      </c>
      <c r="C5" s="985"/>
      <c r="D5" s="985"/>
      <c r="E5" s="752"/>
      <c r="F5" s="985" t="s">
        <v>501</v>
      </c>
      <c r="G5" s="985"/>
      <c r="H5" s="985"/>
      <c r="I5" s="752"/>
      <c r="J5" s="985" t="s">
        <v>502</v>
      </c>
      <c r="K5" s="985"/>
      <c r="L5" s="985"/>
      <c r="M5" s="752"/>
      <c r="N5" s="985" t="s">
        <v>503</v>
      </c>
      <c r="O5" s="985"/>
      <c r="P5" s="985"/>
      <c r="Q5" s="788"/>
      <c r="R5" s="788"/>
      <c r="S5" s="788"/>
      <c r="T5" s="788"/>
      <c r="U5" s="788"/>
      <c r="V5" s="788"/>
      <c r="W5" s="788"/>
      <c r="X5" s="788"/>
    </row>
    <row r="6" spans="1:24" ht="12" customHeight="1">
      <c r="A6" s="789" t="s">
        <v>692</v>
      </c>
      <c r="B6" s="790" t="s">
        <v>504</v>
      </c>
      <c r="C6" s="789"/>
      <c r="D6" s="790" t="s">
        <v>505</v>
      </c>
      <c r="E6" s="703"/>
      <c r="F6" s="790" t="s">
        <v>504</v>
      </c>
      <c r="G6" s="703"/>
      <c r="H6" s="790" t="s">
        <v>505</v>
      </c>
      <c r="I6" s="703"/>
      <c r="J6" s="790" t="s">
        <v>504</v>
      </c>
      <c r="K6" s="703"/>
      <c r="L6" s="790" t="s">
        <v>505</v>
      </c>
      <c r="M6" s="703"/>
      <c r="N6" s="790" t="s">
        <v>504</v>
      </c>
      <c r="O6" s="703"/>
      <c r="P6" s="790" t="s">
        <v>505</v>
      </c>
      <c r="Q6" s="732"/>
      <c r="R6" s="732"/>
      <c r="S6" s="732"/>
      <c r="T6" s="732"/>
      <c r="U6" s="732"/>
      <c r="V6" s="732"/>
      <c r="W6" s="732"/>
      <c r="X6" s="732"/>
    </row>
    <row r="7" ht="8.25" customHeight="1"/>
    <row r="8" spans="1:24" ht="12" customHeight="1">
      <c r="A8" s="696" t="s">
        <v>704</v>
      </c>
      <c r="B8" s="791">
        <v>325655346</v>
      </c>
      <c r="C8" s="792"/>
      <c r="D8" s="791">
        <v>9591385.98</v>
      </c>
      <c r="E8" s="792"/>
      <c r="F8" s="791">
        <v>21847930</v>
      </c>
      <c r="G8" s="792"/>
      <c r="H8" s="791">
        <v>814472.77</v>
      </c>
      <c r="I8" s="792"/>
      <c r="J8" s="791">
        <v>0</v>
      </c>
      <c r="K8" s="792"/>
      <c r="L8" s="791">
        <v>0</v>
      </c>
      <c r="M8" s="792"/>
      <c r="N8" s="791">
        <v>317851731</v>
      </c>
      <c r="O8" s="792"/>
      <c r="P8" s="793">
        <v>1414257.28</v>
      </c>
      <c r="Q8" s="794"/>
      <c r="R8" s="794"/>
      <c r="S8" s="794"/>
      <c r="T8" s="794"/>
      <c r="U8" s="794"/>
      <c r="V8" s="794"/>
      <c r="W8" s="794"/>
      <c r="X8" s="794"/>
    </row>
    <row r="9" spans="1:24" ht="12" customHeight="1">
      <c r="A9" s="696" t="s">
        <v>62</v>
      </c>
      <c r="B9" s="795">
        <v>844329632</v>
      </c>
      <c r="C9" s="796"/>
      <c r="D9" s="795">
        <v>35757776.694019996</v>
      </c>
      <c r="E9" s="796"/>
      <c r="F9" s="795">
        <v>16663400</v>
      </c>
      <c r="G9" s="796"/>
      <c r="H9" s="795">
        <v>713193.52</v>
      </c>
      <c r="I9" s="796"/>
      <c r="J9" s="795">
        <v>0</v>
      </c>
      <c r="K9" s="796"/>
      <c r="L9" s="795">
        <v>0</v>
      </c>
      <c r="M9" s="796"/>
      <c r="N9" s="795">
        <v>261998553</v>
      </c>
      <c r="O9" s="796"/>
      <c r="P9" s="797">
        <v>1952294.73886</v>
      </c>
      <c r="Q9" s="794"/>
      <c r="R9" s="794"/>
      <c r="S9" s="794"/>
      <c r="T9" s="794"/>
      <c r="U9" s="794"/>
      <c r="V9" s="794"/>
      <c r="W9" s="794"/>
      <c r="X9" s="794"/>
    </row>
    <row r="10" spans="1:24" ht="12" customHeight="1">
      <c r="A10" s="696" t="s">
        <v>64</v>
      </c>
      <c r="B10" s="795">
        <v>58829325</v>
      </c>
      <c r="C10" s="796"/>
      <c r="D10" s="795">
        <v>3282697.09</v>
      </c>
      <c r="E10" s="796"/>
      <c r="F10" s="795">
        <v>116248580</v>
      </c>
      <c r="G10" s="796"/>
      <c r="H10" s="795">
        <v>6916790.51</v>
      </c>
      <c r="I10" s="796"/>
      <c r="J10" s="795">
        <v>0</v>
      </c>
      <c r="K10" s="796"/>
      <c r="L10" s="795">
        <v>0</v>
      </c>
      <c r="M10" s="796"/>
      <c r="N10" s="795">
        <v>100110560</v>
      </c>
      <c r="O10" s="796"/>
      <c r="P10" s="797">
        <v>665892.47</v>
      </c>
      <c r="Q10" s="794"/>
      <c r="R10" s="794"/>
      <c r="S10" s="794"/>
      <c r="T10" s="794"/>
      <c r="U10" s="794"/>
      <c r="V10" s="794"/>
      <c r="W10" s="794"/>
      <c r="X10" s="794"/>
    </row>
    <row r="11" spans="1:24" ht="12" customHeight="1">
      <c r="A11" s="696" t="s">
        <v>66</v>
      </c>
      <c r="B11" s="795">
        <v>75007348</v>
      </c>
      <c r="C11" s="796"/>
      <c r="D11" s="795">
        <v>2806562.82</v>
      </c>
      <c r="E11" s="796"/>
      <c r="F11" s="795">
        <v>4308775</v>
      </c>
      <c r="G11" s="796"/>
      <c r="H11" s="795">
        <v>43087.75</v>
      </c>
      <c r="I11" s="796"/>
      <c r="J11" s="795">
        <v>0</v>
      </c>
      <c r="K11" s="796"/>
      <c r="L11" s="795">
        <v>0</v>
      </c>
      <c r="M11" s="796"/>
      <c r="N11" s="795">
        <v>28669393</v>
      </c>
      <c r="O11" s="796"/>
      <c r="P11" s="797">
        <v>125834.05</v>
      </c>
      <c r="Q11" s="794"/>
      <c r="R11" s="794"/>
      <c r="S11" s="794"/>
      <c r="T11" s="794"/>
      <c r="U11" s="794"/>
      <c r="V11" s="794"/>
      <c r="W11" s="794"/>
      <c r="X11" s="794"/>
    </row>
    <row r="12" spans="1:24" ht="12" customHeight="1">
      <c r="A12" s="696" t="s">
        <v>68</v>
      </c>
      <c r="B12" s="795">
        <v>217919621</v>
      </c>
      <c r="C12" s="796"/>
      <c r="D12" s="795">
        <v>6746406.13</v>
      </c>
      <c r="E12" s="796"/>
      <c r="F12" s="795">
        <v>84420400</v>
      </c>
      <c r="G12" s="796"/>
      <c r="H12" s="795">
        <v>1688408</v>
      </c>
      <c r="I12" s="796"/>
      <c r="J12" s="795">
        <v>7085055</v>
      </c>
      <c r="K12" s="796"/>
      <c r="L12" s="795">
        <v>279860.11</v>
      </c>
      <c r="M12" s="796"/>
      <c r="N12" s="795">
        <v>103341541</v>
      </c>
      <c r="O12" s="796"/>
      <c r="P12" s="797">
        <v>543265.26</v>
      </c>
      <c r="Q12" s="794"/>
      <c r="R12" s="794"/>
      <c r="S12" s="794"/>
      <c r="T12" s="794"/>
      <c r="U12" s="794"/>
      <c r="V12" s="794"/>
      <c r="W12" s="794"/>
      <c r="X12" s="794"/>
    </row>
    <row r="13" spans="2:24" ht="8.25" customHeight="1">
      <c r="B13" s="795"/>
      <c r="C13" s="796"/>
      <c r="D13" s="795"/>
      <c r="E13" s="796"/>
      <c r="F13" s="795"/>
      <c r="G13" s="796"/>
      <c r="H13" s="795"/>
      <c r="I13" s="796"/>
      <c r="J13" s="795"/>
      <c r="K13" s="796"/>
      <c r="L13" s="795"/>
      <c r="M13" s="796"/>
      <c r="N13" s="795"/>
      <c r="O13" s="796"/>
      <c r="P13" s="797"/>
      <c r="Q13" s="794"/>
      <c r="R13" s="794"/>
      <c r="S13" s="794"/>
      <c r="T13" s="794"/>
      <c r="U13" s="794"/>
      <c r="V13" s="794"/>
      <c r="W13" s="794"/>
      <c r="X13" s="794"/>
    </row>
    <row r="14" spans="1:24" ht="12" customHeight="1">
      <c r="A14" s="696" t="s">
        <v>70</v>
      </c>
      <c r="B14" s="795">
        <v>75571790</v>
      </c>
      <c r="C14" s="796"/>
      <c r="D14" s="795">
        <v>3095736.64</v>
      </c>
      <c r="E14" s="796"/>
      <c r="F14" s="795">
        <v>7372601</v>
      </c>
      <c r="G14" s="796"/>
      <c r="H14" s="795">
        <v>339139.65</v>
      </c>
      <c r="I14" s="796"/>
      <c r="J14" s="795">
        <v>9939614</v>
      </c>
      <c r="K14" s="796"/>
      <c r="L14" s="795">
        <v>99396.14</v>
      </c>
      <c r="M14" s="796"/>
      <c r="N14" s="795">
        <v>76241010</v>
      </c>
      <c r="O14" s="796"/>
      <c r="P14" s="797">
        <v>386649.3</v>
      </c>
      <c r="Q14" s="794"/>
      <c r="R14" s="794"/>
      <c r="S14" s="794"/>
      <c r="T14" s="794"/>
      <c r="U14" s="794"/>
      <c r="V14" s="794"/>
      <c r="W14" s="794"/>
      <c r="X14" s="794"/>
    </row>
    <row r="15" spans="1:24" ht="12" customHeight="1">
      <c r="A15" s="696" t="s">
        <v>72</v>
      </c>
      <c r="B15" s="795">
        <v>1880392574.41</v>
      </c>
      <c r="C15" s="796"/>
      <c r="D15" s="795">
        <v>93999628.72</v>
      </c>
      <c r="E15" s="796"/>
      <c r="F15" s="795">
        <v>2406455</v>
      </c>
      <c r="G15" s="796"/>
      <c r="H15" s="795">
        <v>120322.75</v>
      </c>
      <c r="I15" s="796"/>
      <c r="J15" s="795">
        <v>0</v>
      </c>
      <c r="K15" s="796"/>
      <c r="L15" s="795">
        <v>0</v>
      </c>
      <c r="M15" s="796"/>
      <c r="N15" s="795">
        <v>739686422.66</v>
      </c>
      <c r="O15" s="796"/>
      <c r="P15" s="797">
        <v>6407825.556</v>
      </c>
      <c r="Q15" s="794"/>
      <c r="R15" s="794"/>
      <c r="S15" s="794"/>
      <c r="T15" s="794"/>
      <c r="U15" s="794"/>
      <c r="V15" s="794"/>
      <c r="W15" s="794"/>
      <c r="X15" s="794"/>
    </row>
    <row r="16" spans="1:24" ht="12" customHeight="1">
      <c r="A16" s="696" t="s">
        <v>74</v>
      </c>
      <c r="B16" s="795">
        <v>545724160</v>
      </c>
      <c r="C16" s="796"/>
      <c r="D16" s="795">
        <v>11254486.26</v>
      </c>
      <c r="E16" s="796"/>
      <c r="F16" s="795">
        <v>157441730</v>
      </c>
      <c r="G16" s="796"/>
      <c r="H16" s="795">
        <v>2991392.87</v>
      </c>
      <c r="I16" s="796"/>
      <c r="J16" s="795">
        <v>0</v>
      </c>
      <c r="K16" s="796"/>
      <c r="L16" s="795">
        <v>0</v>
      </c>
      <c r="M16" s="796"/>
      <c r="N16" s="795">
        <v>203339110</v>
      </c>
      <c r="O16" s="796"/>
      <c r="P16" s="797">
        <v>987370.12</v>
      </c>
      <c r="Q16" s="794"/>
      <c r="R16" s="794"/>
      <c r="S16" s="794"/>
      <c r="T16" s="794"/>
      <c r="U16" s="794"/>
      <c r="V16" s="794"/>
      <c r="W16" s="794"/>
      <c r="X16" s="794"/>
    </row>
    <row r="17" spans="1:24" ht="12" customHeight="1">
      <c r="A17" s="696" t="s">
        <v>76</v>
      </c>
      <c r="B17" s="795">
        <v>58748900</v>
      </c>
      <c r="C17" s="796"/>
      <c r="D17" s="795">
        <v>209157.15</v>
      </c>
      <c r="E17" s="796"/>
      <c r="F17" s="795">
        <v>59900</v>
      </c>
      <c r="G17" s="796"/>
      <c r="H17" s="795">
        <v>209.65</v>
      </c>
      <c r="I17" s="796"/>
      <c r="J17" s="795">
        <v>0</v>
      </c>
      <c r="K17" s="796"/>
      <c r="L17" s="795">
        <v>0</v>
      </c>
      <c r="M17" s="796"/>
      <c r="N17" s="795">
        <v>974004286</v>
      </c>
      <c r="O17" s="796"/>
      <c r="P17" s="797">
        <v>5355797.81</v>
      </c>
      <c r="Q17" s="794"/>
      <c r="R17" s="794"/>
      <c r="S17" s="794"/>
      <c r="T17" s="794"/>
      <c r="U17" s="794"/>
      <c r="V17" s="794"/>
      <c r="W17" s="794"/>
      <c r="X17" s="794"/>
    </row>
    <row r="18" spans="1:24" ht="12" customHeight="1">
      <c r="A18" s="696" t="s">
        <v>78</v>
      </c>
      <c r="B18" s="795">
        <v>723051114</v>
      </c>
      <c r="C18" s="796"/>
      <c r="D18" s="795">
        <v>15707447.3</v>
      </c>
      <c r="E18" s="796"/>
      <c r="F18" s="795">
        <v>179766064</v>
      </c>
      <c r="G18" s="796"/>
      <c r="H18" s="795">
        <v>2157192.77</v>
      </c>
      <c r="I18" s="796"/>
      <c r="J18" s="795">
        <v>104178606</v>
      </c>
      <c r="K18" s="796"/>
      <c r="L18" s="795">
        <v>229193.06</v>
      </c>
      <c r="M18" s="796"/>
      <c r="N18" s="795">
        <v>247648346</v>
      </c>
      <c r="O18" s="796"/>
      <c r="P18" s="797">
        <v>1239889.25</v>
      </c>
      <c r="Q18" s="794"/>
      <c r="R18" s="794"/>
      <c r="S18" s="794"/>
      <c r="T18" s="794"/>
      <c r="U18" s="794"/>
      <c r="V18" s="794"/>
      <c r="W18" s="794"/>
      <c r="X18" s="794"/>
    </row>
    <row r="19" spans="2:24" ht="8.25" customHeight="1">
      <c r="B19" s="795"/>
      <c r="C19" s="798"/>
      <c r="D19" s="795"/>
      <c r="E19" s="798"/>
      <c r="F19" s="795"/>
      <c r="G19" s="798"/>
      <c r="H19" s="795"/>
      <c r="I19" s="798"/>
      <c r="J19" s="795"/>
      <c r="K19" s="798"/>
      <c r="L19" s="795"/>
      <c r="M19" s="798"/>
      <c r="N19" s="795"/>
      <c r="O19" s="798"/>
      <c r="P19" s="797"/>
      <c r="Q19" s="794"/>
      <c r="R19" s="794"/>
      <c r="S19" s="794"/>
      <c r="T19" s="794"/>
      <c r="U19" s="794"/>
      <c r="V19" s="794"/>
      <c r="W19" s="794"/>
      <c r="X19" s="794"/>
    </row>
    <row r="20" spans="1:24" ht="12" customHeight="1">
      <c r="A20" s="696" t="s">
        <v>80</v>
      </c>
      <c r="B20" s="795">
        <v>56044649</v>
      </c>
      <c r="C20" s="796"/>
      <c r="D20" s="795">
        <v>1195576.55</v>
      </c>
      <c r="E20" s="796"/>
      <c r="F20" s="795">
        <v>22236175</v>
      </c>
      <c r="G20" s="796"/>
      <c r="H20" s="795">
        <v>197901.98</v>
      </c>
      <c r="I20" s="796"/>
      <c r="J20" s="795">
        <v>14794414</v>
      </c>
      <c r="K20" s="796"/>
      <c r="L20" s="795">
        <v>107999.26</v>
      </c>
      <c r="M20" s="796"/>
      <c r="N20" s="795">
        <v>66929253</v>
      </c>
      <c r="O20" s="796"/>
      <c r="P20" s="797">
        <v>368133.88</v>
      </c>
      <c r="Q20" s="794"/>
      <c r="R20" s="794"/>
      <c r="S20" s="794"/>
      <c r="T20" s="794"/>
      <c r="U20" s="794"/>
      <c r="V20" s="794"/>
      <c r="W20" s="794"/>
      <c r="X20" s="794"/>
    </row>
    <row r="21" spans="1:24" ht="12" customHeight="1">
      <c r="A21" s="696" t="s">
        <v>82</v>
      </c>
      <c r="B21" s="795">
        <v>291058654</v>
      </c>
      <c r="C21" s="796"/>
      <c r="D21" s="795">
        <v>7281451</v>
      </c>
      <c r="E21" s="796"/>
      <c r="F21" s="795">
        <v>193749235</v>
      </c>
      <c r="G21" s="796"/>
      <c r="H21" s="795">
        <v>3487486</v>
      </c>
      <c r="I21" s="796"/>
      <c r="J21" s="795">
        <v>0</v>
      </c>
      <c r="K21" s="796"/>
      <c r="L21" s="795">
        <v>0</v>
      </c>
      <c r="M21" s="796"/>
      <c r="N21" s="795">
        <v>174383239</v>
      </c>
      <c r="O21" s="796"/>
      <c r="P21" s="797">
        <v>1142903</v>
      </c>
      <c r="Q21" s="794"/>
      <c r="R21" s="794"/>
      <c r="S21" s="794"/>
      <c r="T21" s="794"/>
      <c r="U21" s="794"/>
      <c r="V21" s="794"/>
      <c r="W21" s="794"/>
      <c r="X21" s="794"/>
    </row>
    <row r="22" spans="1:24" ht="12" customHeight="1">
      <c r="A22" s="696" t="s">
        <v>84</v>
      </c>
      <c r="B22" s="795">
        <v>117061535</v>
      </c>
      <c r="C22" s="796"/>
      <c r="D22" s="795">
        <v>3643686</v>
      </c>
      <c r="E22" s="796"/>
      <c r="F22" s="795">
        <v>15126730</v>
      </c>
      <c r="G22" s="796"/>
      <c r="H22" s="795">
        <v>514309</v>
      </c>
      <c r="I22" s="796"/>
      <c r="J22" s="795">
        <v>13341870</v>
      </c>
      <c r="K22" s="796"/>
      <c r="L22" s="795">
        <v>160102</v>
      </c>
      <c r="M22" s="796"/>
      <c r="N22" s="795">
        <v>47818686</v>
      </c>
      <c r="O22" s="796"/>
      <c r="P22" s="797">
        <v>187034</v>
      </c>
      <c r="Q22" s="794"/>
      <c r="R22" s="794"/>
      <c r="S22" s="794"/>
      <c r="T22" s="794"/>
      <c r="U22" s="794"/>
      <c r="V22" s="794"/>
      <c r="W22" s="794"/>
      <c r="X22" s="794"/>
    </row>
    <row r="23" spans="1:24" ht="12" customHeight="1">
      <c r="A23" s="696" t="s">
        <v>86</v>
      </c>
      <c r="B23" s="795">
        <v>244595972</v>
      </c>
      <c r="C23" s="796"/>
      <c r="D23" s="795">
        <v>4426759.29</v>
      </c>
      <c r="E23" s="796"/>
      <c r="F23" s="795">
        <v>198301617</v>
      </c>
      <c r="G23" s="796"/>
      <c r="H23" s="795">
        <v>3866881.57</v>
      </c>
      <c r="I23" s="796"/>
      <c r="J23" s="795">
        <v>4060911</v>
      </c>
      <c r="K23" s="796"/>
      <c r="L23" s="795">
        <v>81218.22</v>
      </c>
      <c r="M23" s="796"/>
      <c r="N23" s="795">
        <v>97009244</v>
      </c>
      <c r="O23" s="796"/>
      <c r="P23" s="797">
        <v>417923.6</v>
      </c>
      <c r="Q23" s="794"/>
      <c r="R23" s="794"/>
      <c r="S23" s="794"/>
      <c r="T23" s="794"/>
      <c r="U23" s="794"/>
      <c r="V23" s="794"/>
      <c r="W23" s="794"/>
      <c r="X23" s="794"/>
    </row>
    <row r="24" spans="1:24" ht="12" customHeight="1">
      <c r="A24" s="696" t="s">
        <v>88</v>
      </c>
      <c r="B24" s="795"/>
      <c r="C24" s="796"/>
      <c r="D24" s="795">
        <v>3616530.45</v>
      </c>
      <c r="E24" s="796"/>
      <c r="F24" s="795">
        <v>7949090</v>
      </c>
      <c r="G24" s="796"/>
      <c r="H24" s="795">
        <v>230523.61</v>
      </c>
      <c r="I24" s="796"/>
      <c r="J24" s="795">
        <v>10486865</v>
      </c>
      <c r="K24" s="796"/>
      <c r="L24" s="795">
        <v>104868.65</v>
      </c>
      <c r="M24" s="796"/>
      <c r="N24" s="795">
        <v>76947351</v>
      </c>
      <c r="O24" s="796"/>
      <c r="P24" s="797">
        <v>338568.35</v>
      </c>
      <c r="Q24" s="794"/>
      <c r="R24" s="794"/>
      <c r="S24" s="794"/>
      <c r="T24" s="794"/>
      <c r="U24" s="794"/>
      <c r="V24" s="794"/>
      <c r="W24" s="794"/>
      <c r="X24" s="794"/>
    </row>
    <row r="25" spans="2:24" ht="8.25" customHeight="1">
      <c r="B25" s="795"/>
      <c r="C25" s="796"/>
      <c r="D25" s="795"/>
      <c r="E25" s="796"/>
      <c r="F25" s="795"/>
      <c r="G25" s="796"/>
      <c r="H25" s="795"/>
      <c r="I25" s="796"/>
      <c r="J25" s="795"/>
      <c r="K25" s="796"/>
      <c r="L25" s="795"/>
      <c r="M25" s="796"/>
      <c r="N25" s="795"/>
      <c r="O25" s="796"/>
      <c r="P25" s="797"/>
      <c r="Q25" s="794"/>
      <c r="R25" s="794"/>
      <c r="S25" s="794"/>
      <c r="T25" s="794"/>
      <c r="U25" s="794"/>
      <c r="V25" s="794"/>
      <c r="W25" s="794"/>
      <c r="X25" s="794"/>
    </row>
    <row r="26" spans="1:24" ht="12" customHeight="1">
      <c r="A26" s="696" t="s">
        <v>90</v>
      </c>
      <c r="B26" s="795">
        <v>313763435</v>
      </c>
      <c r="C26" s="796"/>
      <c r="D26" s="795">
        <v>10630522.049999999</v>
      </c>
      <c r="E26" s="796"/>
      <c r="F26" s="795">
        <v>181371640</v>
      </c>
      <c r="G26" s="796"/>
      <c r="H26" s="795">
        <v>5894578.45</v>
      </c>
      <c r="I26" s="796"/>
      <c r="J26" s="795">
        <v>0</v>
      </c>
      <c r="K26" s="796"/>
      <c r="L26" s="795">
        <v>0</v>
      </c>
      <c r="M26" s="796"/>
      <c r="N26" s="795">
        <v>225843782</v>
      </c>
      <c r="O26" s="796"/>
      <c r="P26" s="797">
        <v>1052968.03</v>
      </c>
      <c r="Q26" s="794"/>
      <c r="R26" s="794"/>
      <c r="S26" s="794"/>
      <c r="T26" s="794"/>
      <c r="U26" s="794"/>
      <c r="V26" s="794"/>
      <c r="W26" s="794"/>
      <c r="X26" s="794"/>
    </row>
    <row r="27" spans="1:24" ht="12" customHeight="1">
      <c r="A27" s="696" t="s">
        <v>92</v>
      </c>
      <c r="B27" s="795">
        <v>144782223</v>
      </c>
      <c r="C27" s="796"/>
      <c r="D27" s="795">
        <v>8323334.4</v>
      </c>
      <c r="E27" s="796"/>
      <c r="F27" s="795">
        <v>8343420</v>
      </c>
      <c r="G27" s="796"/>
      <c r="H27" s="795">
        <v>292019.7</v>
      </c>
      <c r="I27" s="796"/>
      <c r="J27" s="795">
        <v>0</v>
      </c>
      <c r="K27" s="796"/>
      <c r="L27" s="795">
        <v>0</v>
      </c>
      <c r="M27" s="796"/>
      <c r="N27" s="795">
        <v>391561382</v>
      </c>
      <c r="O27" s="796"/>
      <c r="P27" s="797">
        <v>2243865.86</v>
      </c>
      <c r="Q27" s="794"/>
      <c r="R27" s="794"/>
      <c r="S27" s="794"/>
      <c r="T27" s="794"/>
      <c r="U27" s="794"/>
      <c r="V27" s="794"/>
      <c r="W27" s="794"/>
      <c r="X27" s="794"/>
    </row>
    <row r="28" spans="1:24" ht="12" customHeight="1">
      <c r="A28" s="696" t="s">
        <v>94</v>
      </c>
      <c r="B28" s="795">
        <v>257258260</v>
      </c>
      <c r="C28" s="796"/>
      <c r="D28" s="795">
        <v>3926501.77</v>
      </c>
      <c r="E28" s="796"/>
      <c r="F28" s="795">
        <v>60840765</v>
      </c>
      <c r="G28" s="796"/>
      <c r="H28" s="795">
        <v>790930.47</v>
      </c>
      <c r="I28" s="796"/>
      <c r="J28" s="795">
        <v>10216725</v>
      </c>
      <c r="K28" s="796"/>
      <c r="L28" s="795">
        <v>234985.16</v>
      </c>
      <c r="M28" s="796"/>
      <c r="N28" s="795">
        <v>100657481</v>
      </c>
      <c r="O28" s="796"/>
      <c r="P28" s="797">
        <v>599791.6</v>
      </c>
      <c r="Q28" s="794"/>
      <c r="R28" s="794"/>
      <c r="S28" s="794"/>
      <c r="T28" s="794"/>
      <c r="U28" s="794"/>
      <c r="V28" s="794"/>
      <c r="W28" s="794"/>
      <c r="X28" s="794"/>
    </row>
    <row r="29" spans="1:24" ht="12" customHeight="1">
      <c r="A29" s="696" t="s">
        <v>96</v>
      </c>
      <c r="B29" s="795">
        <v>54536202</v>
      </c>
      <c r="C29" s="796"/>
      <c r="D29" s="795">
        <v>1857818.28</v>
      </c>
      <c r="E29" s="796"/>
      <c r="F29" s="795">
        <v>5284157</v>
      </c>
      <c r="G29" s="796"/>
      <c r="H29" s="795">
        <v>132103.93</v>
      </c>
      <c r="I29" s="796"/>
      <c r="J29" s="795">
        <v>819342</v>
      </c>
      <c r="K29" s="796"/>
      <c r="L29" s="795">
        <v>22941.58</v>
      </c>
      <c r="M29" s="796"/>
      <c r="N29" s="795">
        <v>27770704</v>
      </c>
      <c r="O29" s="796"/>
      <c r="P29" s="797">
        <v>227719.78</v>
      </c>
      <c r="Q29" s="794"/>
      <c r="R29" s="794"/>
      <c r="S29" s="794"/>
      <c r="T29" s="794"/>
      <c r="U29" s="794"/>
      <c r="V29" s="794"/>
      <c r="W29" s="794"/>
      <c r="X29" s="794"/>
    </row>
    <row r="30" spans="1:24" ht="12" customHeight="1">
      <c r="A30" s="696" t="s">
        <v>98</v>
      </c>
      <c r="B30" s="795">
        <v>75115740</v>
      </c>
      <c r="C30" s="796"/>
      <c r="D30" s="795">
        <v>2074348.82</v>
      </c>
      <c r="E30" s="796"/>
      <c r="F30" s="795">
        <v>5760675</v>
      </c>
      <c r="G30" s="796"/>
      <c r="H30" s="795">
        <v>172820.25</v>
      </c>
      <c r="I30" s="796"/>
      <c r="J30" s="795">
        <v>849571</v>
      </c>
      <c r="K30" s="796"/>
      <c r="L30" s="795">
        <v>27186.28</v>
      </c>
      <c r="M30" s="796"/>
      <c r="N30" s="795">
        <v>54626224</v>
      </c>
      <c r="O30" s="796"/>
      <c r="P30" s="797">
        <v>229430.14</v>
      </c>
      <c r="Q30" s="794"/>
      <c r="R30" s="794"/>
      <c r="S30" s="794"/>
      <c r="T30" s="794"/>
      <c r="U30" s="794"/>
      <c r="V30" s="794"/>
      <c r="W30" s="794"/>
      <c r="X30" s="794"/>
    </row>
    <row r="31" spans="2:24" ht="8.25" customHeight="1">
      <c r="B31" s="795"/>
      <c r="C31" s="798"/>
      <c r="D31" s="795"/>
      <c r="E31" s="798"/>
      <c r="F31" s="795"/>
      <c r="G31" s="798"/>
      <c r="H31" s="795"/>
      <c r="I31" s="798"/>
      <c r="J31" s="795"/>
      <c r="K31" s="798"/>
      <c r="L31" s="795"/>
      <c r="M31" s="798"/>
      <c r="N31" s="795"/>
      <c r="O31" s="798"/>
      <c r="P31" s="797"/>
      <c r="Q31" s="794"/>
      <c r="R31" s="794"/>
      <c r="S31" s="794"/>
      <c r="T31" s="794"/>
      <c r="U31" s="794"/>
      <c r="V31" s="794"/>
      <c r="W31" s="794"/>
      <c r="X31" s="794"/>
    </row>
    <row r="32" spans="1:24" s="708" customFormat="1" ht="12" customHeight="1">
      <c r="A32" s="708" t="s">
        <v>100</v>
      </c>
      <c r="B32" s="799">
        <v>2425119421</v>
      </c>
      <c r="C32" s="800"/>
      <c r="D32" s="799">
        <v>83438978.68</v>
      </c>
      <c r="E32" s="800"/>
      <c r="F32" s="799">
        <v>159860920</v>
      </c>
      <c r="G32" s="800"/>
      <c r="H32" s="799">
        <v>1607444.77</v>
      </c>
      <c r="I32" s="800"/>
      <c r="J32" s="799">
        <v>0</v>
      </c>
      <c r="K32" s="800"/>
      <c r="L32" s="799">
        <v>0</v>
      </c>
      <c r="M32" s="800"/>
      <c r="N32" s="799">
        <v>1247727248</v>
      </c>
      <c r="O32" s="800"/>
      <c r="P32" s="801">
        <v>11955582.28</v>
      </c>
      <c r="Q32" s="794"/>
      <c r="R32" s="794"/>
      <c r="S32" s="794"/>
      <c r="T32" s="794"/>
      <c r="U32" s="794"/>
      <c r="V32" s="794"/>
      <c r="W32" s="794"/>
      <c r="X32" s="794"/>
    </row>
    <row r="33" spans="1:24" ht="12" customHeight="1">
      <c r="A33" s="696" t="s">
        <v>102</v>
      </c>
      <c r="B33" s="795">
        <v>137636208</v>
      </c>
      <c r="C33" s="796"/>
      <c r="D33" s="795">
        <v>5897604</v>
      </c>
      <c r="E33" s="796"/>
      <c r="F33" s="795">
        <v>21783168</v>
      </c>
      <c r="G33" s="796"/>
      <c r="H33" s="795">
        <v>272099</v>
      </c>
      <c r="I33" s="796"/>
      <c r="J33" s="795">
        <v>0</v>
      </c>
      <c r="K33" s="796"/>
      <c r="L33" s="795">
        <v>0</v>
      </c>
      <c r="M33" s="796"/>
      <c r="N33" s="795">
        <v>48373633</v>
      </c>
      <c r="O33" s="796"/>
      <c r="P33" s="797">
        <v>256380</v>
      </c>
      <c r="Q33" s="794"/>
      <c r="R33" s="794"/>
      <c r="S33" s="794"/>
      <c r="T33" s="794"/>
      <c r="U33" s="794"/>
      <c r="V33" s="794"/>
      <c r="W33" s="794"/>
      <c r="X33" s="794"/>
    </row>
    <row r="34" spans="1:24" ht="12" customHeight="1">
      <c r="A34" s="696" t="s">
        <v>104</v>
      </c>
      <c r="B34" s="795">
        <v>30402115</v>
      </c>
      <c r="C34" s="796"/>
      <c r="D34" s="795">
        <v>835841.83</v>
      </c>
      <c r="E34" s="796"/>
      <c r="F34" s="795">
        <v>3364084</v>
      </c>
      <c r="G34" s="796"/>
      <c r="H34" s="795">
        <v>74009.79</v>
      </c>
      <c r="I34" s="796"/>
      <c r="J34" s="795">
        <v>337655</v>
      </c>
      <c r="K34" s="796"/>
      <c r="L34" s="795">
        <v>11817.97</v>
      </c>
      <c r="M34" s="796"/>
      <c r="N34" s="795">
        <v>12131935</v>
      </c>
      <c r="O34" s="796"/>
      <c r="P34" s="797">
        <v>75680.27</v>
      </c>
      <c r="Q34" s="794"/>
      <c r="R34" s="794"/>
      <c r="S34" s="794"/>
      <c r="T34" s="794"/>
      <c r="U34" s="794"/>
      <c r="V34" s="794"/>
      <c r="W34" s="794"/>
      <c r="X34" s="794"/>
    </row>
    <row r="35" spans="1:24" ht="12" customHeight="1">
      <c r="A35" s="696" t="s">
        <v>106</v>
      </c>
      <c r="B35" s="795">
        <v>439428316</v>
      </c>
      <c r="C35" s="796"/>
      <c r="D35" s="795">
        <v>15012176.13</v>
      </c>
      <c r="E35" s="796"/>
      <c r="F35" s="795">
        <v>85219648</v>
      </c>
      <c r="G35" s="796"/>
      <c r="H35" s="795">
        <v>1704392.96</v>
      </c>
      <c r="I35" s="796"/>
      <c r="J35" s="795">
        <v>0</v>
      </c>
      <c r="K35" s="796"/>
      <c r="L35" s="795">
        <v>0</v>
      </c>
      <c r="M35" s="796"/>
      <c r="N35" s="795">
        <v>163102988</v>
      </c>
      <c r="O35" s="796"/>
      <c r="P35" s="797">
        <v>1126270.84</v>
      </c>
      <c r="Q35" s="794"/>
      <c r="R35" s="794"/>
      <c r="S35" s="794"/>
      <c r="T35" s="794"/>
      <c r="U35" s="794"/>
      <c r="V35" s="794"/>
      <c r="W35" s="794"/>
      <c r="X35" s="794"/>
    </row>
    <row r="36" spans="1:24" ht="12" customHeight="1">
      <c r="A36" s="696" t="s">
        <v>108</v>
      </c>
      <c r="B36" s="795">
        <v>61470809</v>
      </c>
      <c r="C36" s="796"/>
      <c r="D36" s="795">
        <v>2309342.07</v>
      </c>
      <c r="E36" s="796"/>
      <c r="F36" s="795">
        <v>5531821</v>
      </c>
      <c r="G36" s="796"/>
      <c r="H36" s="795">
        <v>227121.45</v>
      </c>
      <c r="I36" s="796"/>
      <c r="J36" s="795">
        <v>0</v>
      </c>
      <c r="K36" s="796"/>
      <c r="L36" s="795">
        <v>0</v>
      </c>
      <c r="M36" s="796"/>
      <c r="N36" s="795">
        <v>59887109</v>
      </c>
      <c r="O36" s="796"/>
      <c r="P36" s="797">
        <v>355527.29</v>
      </c>
      <c r="Q36" s="794"/>
      <c r="R36" s="794"/>
      <c r="S36" s="794"/>
      <c r="T36" s="794"/>
      <c r="U36" s="794"/>
      <c r="V36" s="794"/>
      <c r="W36" s="794"/>
      <c r="X36" s="794"/>
    </row>
    <row r="37" spans="2:24" ht="8.25" customHeight="1">
      <c r="B37" s="795"/>
      <c r="C37" s="796"/>
      <c r="D37" s="795"/>
      <c r="E37" s="796"/>
      <c r="F37" s="795"/>
      <c r="G37" s="796"/>
      <c r="H37" s="795"/>
      <c r="I37" s="796"/>
      <c r="J37" s="802"/>
      <c r="K37" s="796"/>
      <c r="L37" s="802"/>
      <c r="M37" s="796"/>
      <c r="N37" s="795"/>
      <c r="O37" s="796"/>
      <c r="P37" s="797"/>
      <c r="Q37" s="794"/>
      <c r="R37" s="794"/>
      <c r="S37" s="794"/>
      <c r="T37" s="794"/>
      <c r="U37" s="794"/>
      <c r="V37" s="794"/>
      <c r="W37" s="794"/>
      <c r="X37" s="794"/>
    </row>
    <row r="38" spans="1:24" ht="12" customHeight="1">
      <c r="A38" s="696" t="s">
        <v>110</v>
      </c>
      <c r="B38" s="795">
        <v>118663794</v>
      </c>
      <c r="C38" s="796"/>
      <c r="D38" s="795">
        <v>1838093.25</v>
      </c>
      <c r="E38" s="796"/>
      <c r="F38" s="795">
        <v>66694885</v>
      </c>
      <c r="G38" s="796"/>
      <c r="H38" s="795">
        <v>1127143.56</v>
      </c>
      <c r="I38" s="796"/>
      <c r="J38" s="795">
        <v>690258</v>
      </c>
      <c r="K38" s="796"/>
      <c r="L38" s="795">
        <v>72477.09</v>
      </c>
      <c r="M38" s="796"/>
      <c r="N38" s="795">
        <v>65160227</v>
      </c>
      <c r="O38" s="796"/>
      <c r="P38" s="797">
        <v>392532.13</v>
      </c>
      <c r="Q38" s="794"/>
      <c r="R38" s="794"/>
      <c r="S38" s="794"/>
      <c r="T38" s="794"/>
      <c r="U38" s="794"/>
      <c r="V38" s="794"/>
      <c r="W38" s="794"/>
      <c r="X38" s="794"/>
    </row>
    <row r="39" spans="1:24" ht="12" customHeight="1">
      <c r="A39" s="696" t="s">
        <v>112</v>
      </c>
      <c r="B39" s="795">
        <v>241216405</v>
      </c>
      <c r="C39" s="796"/>
      <c r="D39" s="795">
        <v>10577533.4984</v>
      </c>
      <c r="E39" s="796"/>
      <c r="F39" s="795">
        <v>23206263</v>
      </c>
      <c r="G39" s="796"/>
      <c r="H39" s="795">
        <v>765806.679</v>
      </c>
      <c r="I39" s="796"/>
      <c r="J39" s="795">
        <v>0</v>
      </c>
      <c r="K39" s="796"/>
      <c r="L39" s="795">
        <v>0</v>
      </c>
      <c r="M39" s="796"/>
      <c r="N39" s="795">
        <v>121569471</v>
      </c>
      <c r="O39" s="796"/>
      <c r="P39" s="797">
        <v>831762.9888</v>
      </c>
      <c r="Q39" s="794"/>
      <c r="R39" s="794"/>
      <c r="S39" s="794"/>
      <c r="T39" s="794"/>
      <c r="U39" s="794"/>
      <c r="V39" s="794"/>
      <c r="W39" s="794"/>
      <c r="X39" s="794"/>
    </row>
    <row r="40" spans="1:24" ht="12" customHeight="1">
      <c r="A40" s="696" t="s">
        <v>114</v>
      </c>
      <c r="B40" s="795">
        <v>85383712</v>
      </c>
      <c r="C40" s="796"/>
      <c r="D40" s="795">
        <v>2835379.05</v>
      </c>
      <c r="E40" s="796"/>
      <c r="F40" s="795">
        <v>1596952</v>
      </c>
      <c r="G40" s="796"/>
      <c r="H40" s="795">
        <v>55893.33</v>
      </c>
      <c r="I40" s="796"/>
      <c r="J40" s="795">
        <v>1841503</v>
      </c>
      <c r="K40" s="796"/>
      <c r="L40" s="795">
        <v>69056.61</v>
      </c>
      <c r="M40" s="796"/>
      <c r="N40" s="795">
        <v>38666812</v>
      </c>
      <c r="O40" s="796"/>
      <c r="P40" s="797">
        <v>208622.36</v>
      </c>
      <c r="Q40" s="794"/>
      <c r="R40" s="794"/>
      <c r="S40" s="794"/>
      <c r="T40" s="794"/>
      <c r="U40" s="794"/>
      <c r="V40" s="794"/>
      <c r="W40" s="794"/>
      <c r="X40" s="794"/>
    </row>
    <row r="41" spans="1:24" ht="12" customHeight="1">
      <c r="A41" s="696" t="s">
        <v>116</v>
      </c>
      <c r="B41" s="795">
        <v>11734339006</v>
      </c>
      <c r="C41" s="796"/>
      <c r="D41" s="795">
        <v>461973777</v>
      </c>
      <c r="E41" s="796"/>
      <c r="F41" s="795">
        <v>75620459</v>
      </c>
      <c r="G41" s="796"/>
      <c r="H41" s="795">
        <v>3455855</v>
      </c>
      <c r="I41" s="796"/>
      <c r="J41" s="795">
        <v>0</v>
      </c>
      <c r="K41" s="796"/>
      <c r="L41" s="795">
        <v>0</v>
      </c>
      <c r="M41" s="796"/>
      <c r="N41" s="795">
        <v>3556540411</v>
      </c>
      <c r="O41" s="796"/>
      <c r="P41" s="797">
        <v>37312672.471200004</v>
      </c>
      <c r="Q41" s="794"/>
      <c r="R41" s="794"/>
      <c r="S41" s="794"/>
      <c r="T41" s="794"/>
      <c r="U41" s="794"/>
      <c r="V41" s="794"/>
      <c r="W41" s="794"/>
      <c r="X41" s="794"/>
    </row>
    <row r="42" spans="1:24" ht="12" customHeight="1">
      <c r="A42" s="696" t="s">
        <v>118</v>
      </c>
      <c r="B42" s="795">
        <v>654351071</v>
      </c>
      <c r="C42" s="796"/>
      <c r="D42" s="795">
        <v>27870998</v>
      </c>
      <c r="E42" s="796"/>
      <c r="F42" s="795">
        <v>16164585</v>
      </c>
      <c r="G42" s="796"/>
      <c r="H42" s="795">
        <v>751653</v>
      </c>
      <c r="I42" s="796"/>
      <c r="J42" s="795">
        <v>0</v>
      </c>
      <c r="K42" s="796"/>
      <c r="L42" s="795">
        <v>0</v>
      </c>
      <c r="M42" s="796"/>
      <c r="N42" s="795">
        <v>625934594</v>
      </c>
      <c r="O42" s="796"/>
      <c r="P42" s="797">
        <v>4830821.04</v>
      </c>
      <c r="Q42" s="794"/>
      <c r="R42" s="794"/>
      <c r="S42" s="794"/>
      <c r="T42" s="794"/>
      <c r="U42" s="794"/>
      <c r="V42" s="794"/>
      <c r="W42" s="794"/>
      <c r="X42" s="794"/>
    </row>
    <row r="43" spans="1:24" ht="13.5">
      <c r="A43" s="783" t="s">
        <v>292</v>
      </c>
      <c r="B43" s="784"/>
      <c r="C43" s="752"/>
      <c r="D43" s="784"/>
      <c r="E43" s="752"/>
      <c r="F43" s="784"/>
      <c r="G43" s="752"/>
      <c r="H43" s="784"/>
      <c r="I43" s="752"/>
      <c r="J43" s="784"/>
      <c r="K43" s="752"/>
      <c r="L43" s="784"/>
      <c r="M43" s="752"/>
      <c r="N43" s="784"/>
      <c r="O43" s="752"/>
      <c r="P43" s="784"/>
      <c r="Q43" s="760"/>
      <c r="R43" s="760"/>
      <c r="S43" s="760"/>
      <c r="T43" s="760"/>
      <c r="U43" s="760"/>
      <c r="V43" s="760"/>
      <c r="W43" s="760"/>
      <c r="X43" s="760"/>
    </row>
    <row r="44" spans="1:24" ht="12.75">
      <c r="A44" s="785" t="s">
        <v>498</v>
      </c>
      <c r="B44" s="786"/>
      <c r="C44" s="786"/>
      <c r="D44" s="786"/>
      <c r="E44" s="786"/>
      <c r="F44" s="786"/>
      <c r="G44" s="786"/>
      <c r="H44" s="786"/>
      <c r="I44" s="786"/>
      <c r="J44" s="786"/>
      <c r="K44" s="786"/>
      <c r="L44" s="786"/>
      <c r="M44" s="786"/>
      <c r="N44" s="786"/>
      <c r="O44" s="786"/>
      <c r="P44" s="786"/>
      <c r="Q44" s="787"/>
      <c r="R44" s="787"/>
      <c r="S44" s="787"/>
      <c r="T44" s="787"/>
      <c r="U44" s="787"/>
      <c r="V44" s="787"/>
      <c r="W44" s="787"/>
      <c r="X44" s="787"/>
    </row>
    <row r="45" spans="1:24" ht="12.75">
      <c r="A45" s="700" t="s">
        <v>499</v>
      </c>
      <c r="B45" s="701"/>
      <c r="C45" s="701"/>
      <c r="D45" s="701"/>
      <c r="E45" s="701"/>
      <c r="F45" s="701"/>
      <c r="G45" s="701"/>
      <c r="H45" s="701"/>
      <c r="I45" s="701"/>
      <c r="J45" s="701"/>
      <c r="K45" s="701"/>
      <c r="L45" s="701"/>
      <c r="M45" s="701"/>
      <c r="N45" s="701"/>
      <c r="O45" s="701"/>
      <c r="P45" s="701"/>
      <c r="Q45" s="731"/>
      <c r="R45" s="731"/>
      <c r="S45" s="731"/>
      <c r="T45" s="731"/>
      <c r="U45" s="731"/>
      <c r="V45" s="731"/>
      <c r="W45" s="731"/>
      <c r="X45" s="731"/>
    </row>
    <row r="46" spans="1:24" ht="11.25" customHeight="1" thickBot="1">
      <c r="A46" s="702"/>
      <c r="B46" s="702"/>
      <c r="C46" s="702"/>
      <c r="D46" s="702"/>
      <c r="E46" s="702"/>
      <c r="F46" s="702"/>
      <c r="G46" s="702"/>
      <c r="H46" s="702"/>
      <c r="I46" s="702"/>
      <c r="J46" s="702"/>
      <c r="K46" s="702"/>
      <c r="L46" s="702"/>
      <c r="M46" s="702"/>
      <c r="N46" s="702"/>
      <c r="O46" s="702"/>
      <c r="P46" s="702"/>
      <c r="Q46" s="731"/>
      <c r="R46" s="731"/>
      <c r="S46" s="731"/>
      <c r="T46" s="731"/>
      <c r="U46" s="731"/>
      <c r="V46" s="731"/>
      <c r="W46" s="731"/>
      <c r="X46" s="731"/>
    </row>
    <row r="47" spans="1:24" ht="14.25" customHeight="1">
      <c r="A47" s="752"/>
      <c r="B47" s="985" t="s">
        <v>500</v>
      </c>
      <c r="C47" s="985"/>
      <c r="D47" s="985"/>
      <c r="E47" s="752"/>
      <c r="F47" s="985" t="s">
        <v>501</v>
      </c>
      <c r="G47" s="985"/>
      <c r="H47" s="985"/>
      <c r="I47" s="752"/>
      <c r="J47" s="985" t="s">
        <v>502</v>
      </c>
      <c r="K47" s="985"/>
      <c r="L47" s="985"/>
      <c r="M47" s="752"/>
      <c r="N47" s="985" t="s">
        <v>503</v>
      </c>
      <c r="O47" s="985"/>
      <c r="P47" s="985"/>
      <c r="Q47" s="788"/>
      <c r="R47" s="788"/>
      <c r="S47" s="788"/>
      <c r="T47" s="788"/>
      <c r="U47" s="788"/>
      <c r="V47" s="788"/>
      <c r="W47" s="788"/>
      <c r="X47" s="788"/>
    </row>
    <row r="48" spans="1:24" ht="12" customHeight="1">
      <c r="A48" s="789" t="s">
        <v>692</v>
      </c>
      <c r="B48" s="790" t="s">
        <v>504</v>
      </c>
      <c r="C48" s="703"/>
      <c r="D48" s="790" t="s">
        <v>505</v>
      </c>
      <c r="E48" s="703"/>
      <c r="F48" s="790" t="s">
        <v>504</v>
      </c>
      <c r="G48" s="703"/>
      <c r="H48" s="790" t="s">
        <v>505</v>
      </c>
      <c r="I48" s="703"/>
      <c r="J48" s="790" t="s">
        <v>504</v>
      </c>
      <c r="K48" s="703"/>
      <c r="L48" s="790" t="s">
        <v>505</v>
      </c>
      <c r="M48" s="703"/>
      <c r="N48" s="790" t="s">
        <v>504</v>
      </c>
      <c r="O48" s="703"/>
      <c r="P48" s="790" t="s">
        <v>505</v>
      </c>
      <c r="Q48" s="732"/>
      <c r="R48" s="732"/>
      <c r="S48" s="732"/>
      <c r="T48" s="732"/>
      <c r="U48" s="732"/>
      <c r="V48" s="732"/>
      <c r="W48" s="732"/>
      <c r="X48" s="732"/>
    </row>
    <row r="49" spans="2:24" ht="8.25" customHeight="1">
      <c r="B49" s="795"/>
      <c r="C49" s="798"/>
      <c r="D49" s="795"/>
      <c r="E49" s="798"/>
      <c r="F49" s="795"/>
      <c r="G49" s="798"/>
      <c r="H49" s="795"/>
      <c r="I49" s="798"/>
      <c r="J49" s="795"/>
      <c r="K49" s="798"/>
      <c r="L49" s="795"/>
      <c r="M49" s="798"/>
      <c r="N49" s="795"/>
      <c r="O49" s="798"/>
      <c r="P49" s="797"/>
      <c r="Q49" s="794"/>
      <c r="R49" s="794"/>
      <c r="S49" s="794"/>
      <c r="T49" s="794"/>
      <c r="U49" s="794"/>
      <c r="V49" s="794"/>
      <c r="W49" s="794"/>
      <c r="X49" s="794"/>
    </row>
    <row r="50" spans="1:24" ht="12" customHeight="1">
      <c r="A50" s="696" t="s">
        <v>120</v>
      </c>
      <c r="B50" s="791">
        <v>100971923</v>
      </c>
      <c r="C50" s="792"/>
      <c r="D50" s="791">
        <v>2499407.74</v>
      </c>
      <c r="E50" s="792"/>
      <c r="F50" s="791">
        <v>10326906</v>
      </c>
      <c r="G50" s="792"/>
      <c r="H50" s="791">
        <v>160067.04</v>
      </c>
      <c r="I50" s="792"/>
      <c r="J50" s="791">
        <v>1598529</v>
      </c>
      <c r="K50" s="792"/>
      <c r="L50" s="791">
        <v>55948.52</v>
      </c>
      <c r="M50" s="792"/>
      <c r="N50" s="791">
        <v>34930266</v>
      </c>
      <c r="O50" s="792"/>
      <c r="P50" s="793">
        <v>211366.66</v>
      </c>
      <c r="Q50" s="794"/>
      <c r="R50" s="794"/>
      <c r="S50" s="794"/>
      <c r="T50" s="794"/>
      <c r="U50" s="794"/>
      <c r="V50" s="794"/>
      <c r="W50" s="794"/>
      <c r="X50" s="794"/>
    </row>
    <row r="51" spans="1:24" ht="12" customHeight="1">
      <c r="A51" s="696" t="s">
        <v>122</v>
      </c>
      <c r="B51" s="795">
        <v>169800813</v>
      </c>
      <c r="C51" s="796"/>
      <c r="D51" s="795">
        <v>6450969.7</v>
      </c>
      <c r="E51" s="796"/>
      <c r="F51" s="795">
        <v>234509</v>
      </c>
      <c r="G51" s="796"/>
      <c r="H51" s="795">
        <v>4690.18</v>
      </c>
      <c r="I51" s="796"/>
      <c r="J51" s="795">
        <v>5868132</v>
      </c>
      <c r="K51" s="796"/>
      <c r="L51" s="795">
        <v>225923.08</v>
      </c>
      <c r="M51" s="796"/>
      <c r="N51" s="795">
        <v>527147320</v>
      </c>
      <c r="O51" s="796"/>
      <c r="P51" s="797">
        <v>2663055.04</v>
      </c>
      <c r="Q51" s="794"/>
      <c r="R51" s="794"/>
      <c r="S51" s="794"/>
      <c r="T51" s="794"/>
      <c r="U51" s="794"/>
      <c r="V51" s="794"/>
      <c r="W51" s="794"/>
      <c r="X51" s="794"/>
    </row>
    <row r="52" spans="1:24" s="805" customFormat="1" ht="12" customHeight="1">
      <c r="A52" s="803" t="s">
        <v>737</v>
      </c>
      <c r="B52" s="795">
        <v>494382376</v>
      </c>
      <c r="C52" s="804"/>
      <c r="D52" s="795">
        <v>8690246.64</v>
      </c>
      <c r="E52" s="804"/>
      <c r="F52" s="795">
        <v>83369833</v>
      </c>
      <c r="G52" s="804"/>
      <c r="H52" s="795">
        <v>500219.02</v>
      </c>
      <c r="I52" s="804"/>
      <c r="J52" s="795">
        <v>63385820</v>
      </c>
      <c r="K52" s="804"/>
      <c r="L52" s="795">
        <v>684566.85</v>
      </c>
      <c r="M52" s="804"/>
      <c r="N52" s="795">
        <v>162132199</v>
      </c>
      <c r="O52" s="804"/>
      <c r="P52" s="797">
        <v>750037.55</v>
      </c>
      <c r="Q52" s="794"/>
      <c r="R52" s="794"/>
      <c r="S52" s="794"/>
      <c r="T52" s="794"/>
      <c r="U52" s="794"/>
      <c r="V52" s="794"/>
      <c r="W52" s="794"/>
      <c r="X52" s="794"/>
    </row>
    <row r="53" spans="1:24" ht="12" customHeight="1">
      <c r="A53" s="696" t="s">
        <v>125</v>
      </c>
      <c r="B53" s="795">
        <v>913795312</v>
      </c>
      <c r="C53" s="796"/>
      <c r="D53" s="795">
        <v>35955253</v>
      </c>
      <c r="E53" s="796"/>
      <c r="F53" s="795">
        <v>258742759</v>
      </c>
      <c r="G53" s="796"/>
      <c r="H53" s="795">
        <v>5174855</v>
      </c>
      <c r="I53" s="796"/>
      <c r="J53" s="795">
        <v>0</v>
      </c>
      <c r="K53" s="796"/>
      <c r="L53" s="795">
        <v>0</v>
      </c>
      <c r="M53" s="796"/>
      <c r="N53" s="795">
        <v>172464100</v>
      </c>
      <c r="O53" s="796"/>
      <c r="P53" s="797">
        <v>911470.08</v>
      </c>
      <c r="Q53" s="794"/>
      <c r="R53" s="794"/>
      <c r="S53" s="794"/>
      <c r="T53" s="794"/>
      <c r="U53" s="794"/>
      <c r="V53" s="794"/>
      <c r="W53" s="794"/>
      <c r="X53" s="794"/>
    </row>
    <row r="54" spans="1:24" ht="12" customHeight="1">
      <c r="A54" s="696" t="s">
        <v>127</v>
      </c>
      <c r="B54" s="795">
        <v>149667307</v>
      </c>
      <c r="C54" s="796"/>
      <c r="D54" s="795">
        <v>2713628.81</v>
      </c>
      <c r="E54" s="796"/>
      <c r="F54" s="795">
        <v>297610968</v>
      </c>
      <c r="G54" s="796"/>
      <c r="H54" s="795">
        <v>2946348.61</v>
      </c>
      <c r="I54" s="796"/>
      <c r="J54" s="795">
        <v>20849657</v>
      </c>
      <c r="K54" s="796"/>
      <c r="L54" s="795">
        <v>164712.36</v>
      </c>
      <c r="M54" s="796"/>
      <c r="N54" s="795">
        <v>179729561</v>
      </c>
      <c r="O54" s="796"/>
      <c r="P54" s="797">
        <v>938055.52</v>
      </c>
      <c r="Q54" s="794"/>
      <c r="R54" s="794"/>
      <c r="S54" s="794"/>
      <c r="T54" s="794"/>
      <c r="U54" s="794"/>
      <c r="V54" s="794"/>
      <c r="W54" s="794"/>
      <c r="X54" s="794"/>
    </row>
    <row r="55" spans="2:24" ht="8.25" customHeight="1">
      <c r="B55" s="795"/>
      <c r="C55" s="796"/>
      <c r="D55" s="795"/>
      <c r="E55" s="796"/>
      <c r="F55" s="795"/>
      <c r="G55" s="796"/>
      <c r="H55" s="795"/>
      <c r="I55" s="796"/>
      <c r="J55" s="795"/>
      <c r="K55" s="796"/>
      <c r="L55" s="795"/>
      <c r="M55" s="796"/>
      <c r="N55" s="795"/>
      <c r="O55" s="796"/>
      <c r="P55" s="797"/>
      <c r="Q55" s="794"/>
      <c r="R55" s="794"/>
      <c r="S55" s="794"/>
      <c r="T55" s="794"/>
      <c r="U55" s="794"/>
      <c r="V55" s="794"/>
      <c r="W55" s="794"/>
      <c r="X55" s="794"/>
    </row>
    <row r="56" spans="1:24" s="798" customFormat="1" ht="12" customHeight="1">
      <c r="A56" s="806" t="s">
        <v>740</v>
      </c>
      <c r="B56" s="795">
        <v>422555408</v>
      </c>
      <c r="C56" s="804"/>
      <c r="D56" s="795">
        <v>9929163.03</v>
      </c>
      <c r="E56" s="804"/>
      <c r="F56" s="795">
        <v>7587018</v>
      </c>
      <c r="G56" s="804"/>
      <c r="H56" s="795">
        <v>197262.49</v>
      </c>
      <c r="I56" s="804"/>
      <c r="J56" s="795">
        <v>0</v>
      </c>
      <c r="K56" s="804"/>
      <c r="L56" s="795">
        <v>0</v>
      </c>
      <c r="M56" s="804"/>
      <c r="N56" s="795">
        <v>76022463</v>
      </c>
      <c r="O56" s="804"/>
      <c r="P56" s="797">
        <v>468442.88</v>
      </c>
      <c r="Q56" s="794"/>
      <c r="R56" s="794"/>
      <c r="S56" s="794"/>
      <c r="T56" s="794"/>
      <c r="U56" s="794"/>
      <c r="V56" s="794"/>
      <c r="W56" s="794"/>
      <c r="X56" s="794"/>
    </row>
    <row r="57" spans="1:24" s="798" customFormat="1" ht="12" customHeight="1">
      <c r="A57" s="806" t="s">
        <v>741</v>
      </c>
      <c r="B57" s="795">
        <v>223269562</v>
      </c>
      <c r="C57" s="804"/>
      <c r="D57" s="795">
        <v>8858172.14</v>
      </c>
      <c r="E57" s="804"/>
      <c r="F57" s="795">
        <v>10707945</v>
      </c>
      <c r="G57" s="804"/>
      <c r="H57" s="795">
        <v>401547.99</v>
      </c>
      <c r="I57" s="804"/>
      <c r="J57" s="795">
        <v>0</v>
      </c>
      <c r="K57" s="804"/>
      <c r="L57" s="795">
        <v>0</v>
      </c>
      <c r="M57" s="804"/>
      <c r="N57" s="795">
        <v>115927483</v>
      </c>
      <c r="O57" s="804"/>
      <c r="P57" s="797">
        <v>615701.95</v>
      </c>
      <c r="Q57" s="794"/>
      <c r="R57" s="794"/>
      <c r="S57" s="794"/>
      <c r="T57" s="794"/>
      <c r="U57" s="794"/>
      <c r="V57" s="794"/>
      <c r="W57" s="794"/>
      <c r="X57" s="794"/>
    </row>
    <row r="58" spans="1:24" s="798" customFormat="1" ht="12" customHeight="1">
      <c r="A58" s="806" t="s">
        <v>742</v>
      </c>
      <c r="B58" s="795">
        <v>99919088</v>
      </c>
      <c r="C58" s="804"/>
      <c r="D58" s="795">
        <v>1628664.74</v>
      </c>
      <c r="E58" s="804"/>
      <c r="F58" s="795">
        <v>9131754</v>
      </c>
      <c r="G58" s="804"/>
      <c r="H58" s="795">
        <v>159805.68</v>
      </c>
      <c r="I58" s="804"/>
      <c r="J58" s="795">
        <v>524132</v>
      </c>
      <c r="K58" s="804"/>
      <c r="L58" s="795">
        <v>35116.83</v>
      </c>
      <c r="M58" s="804"/>
      <c r="N58" s="795">
        <v>31992223</v>
      </c>
      <c r="O58" s="804"/>
      <c r="P58" s="797">
        <v>109575.21</v>
      </c>
      <c r="Q58" s="794"/>
      <c r="R58" s="794"/>
      <c r="S58" s="794"/>
      <c r="T58" s="794"/>
      <c r="U58" s="794"/>
      <c r="V58" s="794"/>
      <c r="W58" s="794"/>
      <c r="X58" s="794"/>
    </row>
    <row r="59" spans="1:24" ht="12" customHeight="1">
      <c r="A59" s="696" t="s">
        <v>67</v>
      </c>
      <c r="B59" s="795">
        <v>103233879</v>
      </c>
      <c r="C59" s="796"/>
      <c r="D59" s="795">
        <v>4851805</v>
      </c>
      <c r="E59" s="796"/>
      <c r="F59" s="795">
        <v>4620843</v>
      </c>
      <c r="G59" s="796"/>
      <c r="H59" s="795">
        <v>115521.12</v>
      </c>
      <c r="I59" s="796"/>
      <c r="J59" s="795">
        <v>0</v>
      </c>
      <c r="K59" s="796"/>
      <c r="L59" s="795">
        <v>0</v>
      </c>
      <c r="M59" s="796"/>
      <c r="N59" s="795">
        <v>54408605</v>
      </c>
      <c r="O59" s="796"/>
      <c r="P59" s="797">
        <v>375419.37</v>
      </c>
      <c r="Q59" s="794"/>
      <c r="R59" s="794"/>
      <c r="S59" s="794"/>
      <c r="T59" s="794"/>
      <c r="U59" s="794"/>
      <c r="V59" s="794"/>
      <c r="W59" s="794"/>
      <c r="X59" s="794"/>
    </row>
    <row r="60" spans="1:24" ht="12" customHeight="1">
      <c r="A60" s="698" t="s">
        <v>69</v>
      </c>
      <c r="B60" s="795">
        <v>54965510</v>
      </c>
      <c r="C60" s="804"/>
      <c r="D60" s="795">
        <v>2238484.41</v>
      </c>
      <c r="E60" s="804"/>
      <c r="F60" s="795">
        <v>26757560</v>
      </c>
      <c r="G60" s="804"/>
      <c r="H60" s="795">
        <v>1070302.4</v>
      </c>
      <c r="I60" s="804"/>
      <c r="J60" s="795">
        <v>0</v>
      </c>
      <c r="K60" s="807"/>
      <c r="L60" s="795">
        <v>0</v>
      </c>
      <c r="M60" s="807"/>
      <c r="N60" s="795">
        <v>42194732</v>
      </c>
      <c r="O60" s="804"/>
      <c r="P60" s="797">
        <v>217881.49</v>
      </c>
      <c r="Q60" s="794"/>
      <c r="R60" s="794"/>
      <c r="S60" s="794"/>
      <c r="T60" s="794"/>
      <c r="U60" s="794"/>
      <c r="V60" s="794"/>
      <c r="W60" s="794"/>
      <c r="X60" s="794"/>
    </row>
    <row r="61" spans="2:16" ht="8.25" customHeight="1">
      <c r="B61" s="696"/>
      <c r="D61" s="696"/>
      <c r="F61" s="696"/>
      <c r="H61" s="696"/>
      <c r="J61" s="696"/>
      <c r="L61" s="696"/>
      <c r="N61" s="696"/>
      <c r="P61" s="696"/>
    </row>
    <row r="62" spans="1:24" ht="12" customHeight="1">
      <c r="A62" s="696" t="s">
        <v>745</v>
      </c>
      <c r="B62" s="797">
        <v>218503667</v>
      </c>
      <c r="C62" s="808"/>
      <c r="D62" s="797">
        <v>6956005.6</v>
      </c>
      <c r="E62" s="797"/>
      <c r="F62" s="797">
        <v>105229100</v>
      </c>
      <c r="G62" s="797"/>
      <c r="H62" s="797">
        <v>1325886.66</v>
      </c>
      <c r="I62" s="797"/>
      <c r="J62" s="797">
        <v>0</v>
      </c>
      <c r="K62" s="809"/>
      <c r="L62" s="797">
        <v>0</v>
      </c>
      <c r="M62" s="809"/>
      <c r="N62" s="797">
        <v>1111748924</v>
      </c>
      <c r="O62" s="797"/>
      <c r="P62" s="797">
        <v>4908191.79</v>
      </c>
      <c r="Q62" s="794"/>
      <c r="R62" s="794"/>
      <c r="S62" s="794"/>
      <c r="T62" s="794"/>
      <c r="U62" s="794"/>
      <c r="V62" s="794"/>
      <c r="W62" s="794"/>
      <c r="X62" s="794"/>
    </row>
    <row r="63" spans="1:24" ht="12" customHeight="1">
      <c r="A63" s="696" t="s">
        <v>73</v>
      </c>
      <c r="B63" s="795">
        <v>1218847842</v>
      </c>
      <c r="C63" s="804"/>
      <c r="D63" s="795">
        <v>38737572.629999995</v>
      </c>
      <c r="E63" s="804"/>
      <c r="F63" s="795">
        <v>43919720</v>
      </c>
      <c r="G63" s="804"/>
      <c r="H63" s="795">
        <v>1567934.07</v>
      </c>
      <c r="I63" s="804"/>
      <c r="J63" s="795">
        <v>48217240</v>
      </c>
      <c r="K63" s="804"/>
      <c r="L63" s="795">
        <v>916129.56</v>
      </c>
      <c r="M63" s="804"/>
      <c r="N63" s="795">
        <v>643744757</v>
      </c>
      <c r="O63" s="804"/>
      <c r="P63" s="797">
        <v>4555205.18</v>
      </c>
      <c r="Q63" s="794"/>
      <c r="R63" s="794"/>
      <c r="S63" s="794"/>
      <c r="T63" s="794"/>
      <c r="U63" s="794"/>
      <c r="V63" s="794"/>
      <c r="W63" s="794"/>
      <c r="X63" s="794"/>
    </row>
    <row r="64" spans="1:24" ht="12" customHeight="1">
      <c r="A64" s="696" t="s">
        <v>75</v>
      </c>
      <c r="B64" s="795">
        <v>3063776729</v>
      </c>
      <c r="C64" s="804"/>
      <c r="D64" s="795">
        <v>105874924</v>
      </c>
      <c r="E64" s="804"/>
      <c r="F64" s="795">
        <v>1016897950</v>
      </c>
      <c r="G64" s="804"/>
      <c r="H64" s="795">
        <v>5674153</v>
      </c>
      <c r="I64" s="804"/>
      <c r="J64" s="795">
        <v>0</v>
      </c>
      <c r="K64" s="807"/>
      <c r="L64" s="795">
        <v>0</v>
      </c>
      <c r="M64" s="807"/>
      <c r="N64" s="795">
        <v>917808421</v>
      </c>
      <c r="O64" s="804"/>
      <c r="P64" s="797">
        <v>8081372</v>
      </c>
      <c r="Q64" s="794"/>
      <c r="R64" s="794"/>
      <c r="S64" s="794"/>
      <c r="T64" s="794"/>
      <c r="U64" s="794"/>
      <c r="V64" s="794"/>
      <c r="W64" s="794"/>
      <c r="X64" s="794"/>
    </row>
    <row r="65" spans="1:24" ht="12" customHeight="1">
      <c r="A65" s="696" t="s">
        <v>77</v>
      </c>
      <c r="B65" s="795">
        <v>381384690</v>
      </c>
      <c r="C65" s="804"/>
      <c r="D65" s="795">
        <v>5094903.59</v>
      </c>
      <c r="E65" s="804"/>
      <c r="F65" s="795">
        <v>323775314</v>
      </c>
      <c r="G65" s="804"/>
      <c r="H65" s="795">
        <v>3852926.24</v>
      </c>
      <c r="I65" s="804"/>
      <c r="J65" s="795">
        <v>0</v>
      </c>
      <c r="K65" s="807"/>
      <c r="L65" s="795">
        <v>0</v>
      </c>
      <c r="M65" s="807"/>
      <c r="N65" s="795">
        <v>134600775</v>
      </c>
      <c r="O65" s="804"/>
      <c r="P65" s="797">
        <v>619982.08</v>
      </c>
      <c r="Q65" s="794"/>
      <c r="R65" s="794"/>
      <c r="S65" s="794"/>
      <c r="T65" s="794"/>
      <c r="U65" s="794"/>
      <c r="V65" s="794"/>
      <c r="W65" s="794"/>
      <c r="X65" s="794"/>
    </row>
    <row r="66" spans="1:24" ht="12" customHeight="1">
      <c r="A66" s="696" t="s">
        <v>79</v>
      </c>
      <c r="B66" s="795">
        <v>20674382</v>
      </c>
      <c r="C66" s="796"/>
      <c r="D66" s="795">
        <v>305199.1</v>
      </c>
      <c r="E66" s="796"/>
      <c r="F66" s="795">
        <v>38466</v>
      </c>
      <c r="G66" s="796"/>
      <c r="H66" s="795">
        <v>384.66</v>
      </c>
      <c r="I66" s="796"/>
      <c r="J66" s="795">
        <v>282699</v>
      </c>
      <c r="K66" s="796"/>
      <c r="L66" s="795">
        <v>2826.99</v>
      </c>
      <c r="M66" s="796"/>
      <c r="N66" s="795">
        <v>14733197</v>
      </c>
      <c r="O66" s="796"/>
      <c r="P66" s="797">
        <v>59625.5</v>
      </c>
      <c r="Q66" s="794"/>
      <c r="R66" s="794"/>
      <c r="S66" s="794"/>
      <c r="T66" s="794"/>
      <c r="U66" s="794"/>
      <c r="V66" s="794"/>
      <c r="W66" s="794"/>
      <c r="X66" s="794"/>
    </row>
    <row r="67" spans="2:24" ht="8.25" customHeight="1">
      <c r="B67" s="795"/>
      <c r="C67" s="796"/>
      <c r="D67" s="795"/>
      <c r="E67" s="796"/>
      <c r="F67" s="795"/>
      <c r="G67" s="796"/>
      <c r="H67" s="795"/>
      <c r="I67" s="796"/>
      <c r="J67" s="795"/>
      <c r="K67" s="796"/>
      <c r="L67" s="795"/>
      <c r="M67" s="796"/>
      <c r="N67" s="795"/>
      <c r="O67" s="796"/>
      <c r="P67" s="797"/>
      <c r="Q67" s="794"/>
      <c r="R67" s="794"/>
      <c r="S67" s="794"/>
      <c r="T67" s="794"/>
      <c r="U67" s="794"/>
      <c r="V67" s="794"/>
      <c r="W67" s="794"/>
      <c r="X67" s="794"/>
    </row>
    <row r="68" spans="1:24" ht="12" customHeight="1">
      <c r="A68" s="696" t="s">
        <v>81</v>
      </c>
      <c r="B68" s="795">
        <v>336027882</v>
      </c>
      <c r="C68" s="796"/>
      <c r="D68" s="795">
        <v>12173739.44</v>
      </c>
      <c r="E68" s="796"/>
      <c r="F68" s="795">
        <v>768126945</v>
      </c>
      <c r="G68" s="796"/>
      <c r="H68" s="795">
        <v>7297206</v>
      </c>
      <c r="I68" s="796"/>
      <c r="J68" s="795">
        <v>0</v>
      </c>
      <c r="K68" s="796"/>
      <c r="L68" s="795">
        <v>0</v>
      </c>
      <c r="M68" s="796"/>
      <c r="N68" s="795">
        <v>216191065</v>
      </c>
      <c r="O68" s="796"/>
      <c r="P68" s="797">
        <v>1148170.71</v>
      </c>
      <c r="Q68" s="794"/>
      <c r="R68" s="794"/>
      <c r="S68" s="794"/>
      <c r="T68" s="794"/>
      <c r="U68" s="794"/>
      <c r="V68" s="794"/>
      <c r="W68" s="794"/>
      <c r="X68" s="794"/>
    </row>
    <row r="69" spans="1:24" ht="12" customHeight="1">
      <c r="A69" s="696" t="s">
        <v>83</v>
      </c>
      <c r="B69" s="795">
        <v>592242455</v>
      </c>
      <c r="C69" s="796"/>
      <c r="D69" s="795">
        <v>23320470.15</v>
      </c>
      <c r="E69" s="796"/>
      <c r="F69" s="795">
        <v>129340484</v>
      </c>
      <c r="G69" s="796"/>
      <c r="H69" s="795">
        <v>5173619.36</v>
      </c>
      <c r="I69" s="796"/>
      <c r="J69" s="795">
        <v>0</v>
      </c>
      <c r="K69" s="796"/>
      <c r="L69" s="795">
        <v>0</v>
      </c>
      <c r="M69" s="796"/>
      <c r="N69" s="795">
        <v>196289584</v>
      </c>
      <c r="O69" s="796"/>
      <c r="P69" s="797">
        <v>1515198.57</v>
      </c>
      <c r="Q69" s="794"/>
      <c r="R69" s="794"/>
      <c r="S69" s="794"/>
      <c r="T69" s="794"/>
      <c r="U69" s="794"/>
      <c r="V69" s="794"/>
      <c r="W69" s="794"/>
      <c r="X69" s="794"/>
    </row>
    <row r="70" spans="1:24" ht="12" customHeight="1">
      <c r="A70" s="696" t="s">
        <v>85</v>
      </c>
      <c r="B70" s="795">
        <v>68062278</v>
      </c>
      <c r="C70" s="796"/>
      <c r="D70" s="795">
        <v>2286524</v>
      </c>
      <c r="E70" s="796"/>
      <c r="F70" s="795">
        <v>15441892</v>
      </c>
      <c r="G70" s="796"/>
      <c r="H70" s="795">
        <v>169861</v>
      </c>
      <c r="I70" s="796"/>
      <c r="J70" s="795">
        <v>4179900</v>
      </c>
      <c r="K70" s="796"/>
      <c r="L70" s="795">
        <v>27169</v>
      </c>
      <c r="M70" s="796"/>
      <c r="N70" s="795">
        <v>18351017</v>
      </c>
      <c r="O70" s="796"/>
      <c r="P70" s="797">
        <v>88084</v>
      </c>
      <c r="Q70" s="794"/>
      <c r="R70" s="794"/>
      <c r="S70" s="794"/>
      <c r="T70" s="794"/>
      <c r="U70" s="794"/>
      <c r="V70" s="794"/>
      <c r="W70" s="794"/>
      <c r="X70" s="794"/>
    </row>
    <row r="71" spans="1:24" ht="12" customHeight="1">
      <c r="A71" s="696" t="s">
        <v>87</v>
      </c>
      <c r="B71" s="795">
        <v>180265786</v>
      </c>
      <c r="C71" s="804"/>
      <c r="D71" s="795">
        <v>5626690.109999999</v>
      </c>
      <c r="E71" s="804"/>
      <c r="F71" s="795">
        <v>5720795</v>
      </c>
      <c r="G71" s="804"/>
      <c r="H71" s="795">
        <v>143019.96</v>
      </c>
      <c r="I71" s="804"/>
      <c r="J71" s="795">
        <v>0</v>
      </c>
      <c r="K71" s="807"/>
      <c r="L71" s="795">
        <v>0</v>
      </c>
      <c r="M71" s="807"/>
      <c r="N71" s="795">
        <v>265869660</v>
      </c>
      <c r="O71" s="804"/>
      <c r="P71" s="797">
        <v>1198653.93</v>
      </c>
      <c r="Q71" s="794"/>
      <c r="R71" s="794"/>
      <c r="S71" s="794"/>
      <c r="T71" s="794"/>
      <c r="U71" s="794"/>
      <c r="V71" s="794"/>
      <c r="W71" s="794"/>
      <c r="X71" s="794"/>
    </row>
    <row r="72" spans="1:24" ht="12" customHeight="1">
      <c r="A72" s="696" t="s">
        <v>89</v>
      </c>
      <c r="B72" s="795">
        <v>115129329</v>
      </c>
      <c r="C72" s="804"/>
      <c r="D72" s="795">
        <v>3464444.31</v>
      </c>
      <c r="E72" s="804"/>
      <c r="F72" s="795">
        <v>135180870</v>
      </c>
      <c r="G72" s="804"/>
      <c r="H72" s="795">
        <v>1432725.7</v>
      </c>
      <c r="I72" s="804"/>
      <c r="J72" s="795">
        <v>0</v>
      </c>
      <c r="K72" s="804"/>
      <c r="L72" s="795">
        <v>0</v>
      </c>
      <c r="M72" s="804"/>
      <c r="N72" s="795">
        <v>40248359</v>
      </c>
      <c r="O72" s="804"/>
      <c r="P72" s="797">
        <v>273501.55</v>
      </c>
      <c r="Q72" s="794"/>
      <c r="R72" s="794"/>
      <c r="S72" s="794"/>
      <c r="T72" s="794"/>
      <c r="U72" s="794"/>
      <c r="V72" s="794"/>
      <c r="W72" s="794"/>
      <c r="X72" s="794"/>
    </row>
    <row r="73" spans="2:24" ht="8.25" customHeight="1">
      <c r="B73" s="795"/>
      <c r="C73" s="798"/>
      <c r="D73" s="795"/>
      <c r="E73" s="798"/>
      <c r="F73" s="795"/>
      <c r="G73" s="798"/>
      <c r="H73" s="795"/>
      <c r="I73" s="798"/>
      <c r="J73" s="795"/>
      <c r="K73" s="798"/>
      <c r="L73" s="795"/>
      <c r="M73" s="798"/>
      <c r="N73" s="795"/>
      <c r="O73" s="798"/>
      <c r="P73" s="797"/>
      <c r="Q73" s="794"/>
      <c r="R73" s="794"/>
      <c r="S73" s="794"/>
      <c r="T73" s="794"/>
      <c r="U73" s="794"/>
      <c r="V73" s="794"/>
      <c r="W73" s="794"/>
      <c r="X73" s="794"/>
    </row>
    <row r="74" spans="1:24" ht="12" customHeight="1">
      <c r="A74" s="696" t="s">
        <v>91</v>
      </c>
      <c r="B74" s="795">
        <v>150639099</v>
      </c>
      <c r="C74" s="804"/>
      <c r="D74" s="795">
        <v>2651045.89</v>
      </c>
      <c r="E74" s="804"/>
      <c r="F74" s="795">
        <v>248650</v>
      </c>
      <c r="G74" s="804"/>
      <c r="H74" s="795">
        <v>3779.48</v>
      </c>
      <c r="I74" s="804"/>
      <c r="J74" s="795">
        <v>11929791</v>
      </c>
      <c r="K74" s="804"/>
      <c r="L74" s="795">
        <v>119597.91</v>
      </c>
      <c r="M74" s="804"/>
      <c r="N74" s="795">
        <v>42539471</v>
      </c>
      <c r="O74" s="804"/>
      <c r="P74" s="797">
        <v>179527.12</v>
      </c>
      <c r="Q74" s="794"/>
      <c r="R74" s="794"/>
      <c r="S74" s="794"/>
      <c r="T74" s="794"/>
      <c r="U74" s="794"/>
      <c r="V74" s="794"/>
      <c r="W74" s="794"/>
      <c r="X74" s="794"/>
    </row>
    <row r="75" spans="1:24" ht="12" customHeight="1">
      <c r="A75" s="696" t="s">
        <v>93</v>
      </c>
      <c r="B75" s="795">
        <v>156055503</v>
      </c>
      <c r="C75" s="804"/>
      <c r="D75" s="795">
        <v>2904623.59</v>
      </c>
      <c r="E75" s="804"/>
      <c r="F75" s="795">
        <v>44210965</v>
      </c>
      <c r="G75" s="804"/>
      <c r="H75" s="795">
        <v>884219.3</v>
      </c>
      <c r="I75" s="807"/>
      <c r="J75" s="795">
        <v>4909268</v>
      </c>
      <c r="K75" s="804"/>
      <c r="L75" s="795">
        <v>69220.73</v>
      </c>
      <c r="M75" s="804"/>
      <c r="N75" s="795">
        <v>54291139</v>
      </c>
      <c r="O75" s="804"/>
      <c r="P75" s="797">
        <v>413430.16</v>
      </c>
      <c r="Q75" s="794"/>
      <c r="R75" s="794"/>
      <c r="S75" s="794"/>
      <c r="T75" s="794"/>
      <c r="U75" s="794"/>
      <c r="V75" s="794"/>
      <c r="W75" s="794"/>
      <c r="X75" s="794"/>
    </row>
    <row r="76" spans="1:24" ht="12" customHeight="1">
      <c r="A76" s="696" t="s">
        <v>95</v>
      </c>
      <c r="B76" s="795">
        <v>3803804067</v>
      </c>
      <c r="C76" s="804"/>
      <c r="D76" s="795">
        <v>130720641.5</v>
      </c>
      <c r="E76" s="804"/>
      <c r="F76" s="795">
        <v>81300575</v>
      </c>
      <c r="G76" s="804"/>
      <c r="H76" s="795">
        <v>2742462.33</v>
      </c>
      <c r="I76" s="804"/>
      <c r="J76" s="795">
        <v>0</v>
      </c>
      <c r="K76" s="807"/>
      <c r="L76" s="795">
        <v>0</v>
      </c>
      <c r="M76" s="807"/>
      <c r="N76" s="795">
        <v>1468695982.35</v>
      </c>
      <c r="O76" s="804"/>
      <c r="P76" s="797">
        <v>18543371.87</v>
      </c>
      <c r="Q76" s="794"/>
      <c r="R76" s="794"/>
      <c r="S76" s="794"/>
      <c r="T76" s="794"/>
      <c r="U76" s="794"/>
      <c r="V76" s="794"/>
      <c r="W76" s="794"/>
      <c r="X76" s="794"/>
    </row>
    <row r="77" spans="1:24" ht="12" customHeight="1">
      <c r="A77" s="696" t="s">
        <v>97</v>
      </c>
      <c r="B77" s="795">
        <v>320401595</v>
      </c>
      <c r="C77" s="804"/>
      <c r="D77" s="795">
        <v>5867022.84</v>
      </c>
      <c r="E77" s="804"/>
      <c r="F77" s="795">
        <v>16483850</v>
      </c>
      <c r="G77" s="804"/>
      <c r="H77" s="795">
        <v>313193.15</v>
      </c>
      <c r="I77" s="804"/>
      <c r="J77" s="795">
        <v>62396990</v>
      </c>
      <c r="K77" s="804"/>
      <c r="L77" s="795">
        <v>405580.44</v>
      </c>
      <c r="M77" s="804"/>
      <c r="N77" s="795">
        <v>2382687070</v>
      </c>
      <c r="O77" s="804"/>
      <c r="P77" s="797">
        <v>14784571.14</v>
      </c>
      <c r="Q77" s="794"/>
      <c r="R77" s="794"/>
      <c r="S77" s="794"/>
      <c r="T77" s="794"/>
      <c r="U77" s="794"/>
      <c r="V77" s="794"/>
      <c r="W77" s="794"/>
      <c r="X77" s="794"/>
    </row>
    <row r="78" spans="1:24" ht="12" customHeight="1">
      <c r="A78" s="696" t="s">
        <v>99</v>
      </c>
      <c r="B78" s="795">
        <v>78745314</v>
      </c>
      <c r="C78" s="804"/>
      <c r="D78" s="795">
        <v>2613454.63</v>
      </c>
      <c r="E78" s="804"/>
      <c r="F78" s="795">
        <v>21468170</v>
      </c>
      <c r="G78" s="804"/>
      <c r="H78" s="795">
        <v>386427.06</v>
      </c>
      <c r="I78" s="804"/>
      <c r="J78" s="795">
        <v>4588940</v>
      </c>
      <c r="K78" s="804"/>
      <c r="L78" s="795">
        <v>55067.28</v>
      </c>
      <c r="M78" s="804"/>
      <c r="N78" s="795">
        <v>35497205</v>
      </c>
      <c r="O78" s="804"/>
      <c r="P78" s="797">
        <v>117140.78</v>
      </c>
      <c r="Q78" s="794"/>
      <c r="R78" s="794"/>
      <c r="S78" s="794"/>
      <c r="T78" s="794"/>
      <c r="U78" s="794"/>
      <c r="V78" s="794"/>
      <c r="W78" s="794"/>
      <c r="X78" s="794"/>
    </row>
    <row r="79" spans="2:24" ht="8.25" customHeight="1">
      <c r="B79" s="795"/>
      <c r="C79" s="804"/>
      <c r="D79" s="795"/>
      <c r="E79" s="804"/>
      <c r="F79" s="795"/>
      <c r="G79" s="804"/>
      <c r="H79" s="795"/>
      <c r="I79" s="804"/>
      <c r="J79" s="795"/>
      <c r="K79" s="804"/>
      <c r="L79" s="795"/>
      <c r="M79" s="804"/>
      <c r="N79" s="795"/>
      <c r="O79" s="804"/>
      <c r="P79" s="797"/>
      <c r="Q79" s="794"/>
      <c r="R79" s="794"/>
      <c r="S79" s="794"/>
      <c r="T79" s="794"/>
      <c r="U79" s="794"/>
      <c r="V79" s="794"/>
      <c r="W79" s="794"/>
      <c r="X79" s="794"/>
    </row>
    <row r="80" spans="1:24" ht="12" customHeight="1">
      <c r="A80" s="696" t="s">
        <v>101</v>
      </c>
      <c r="B80" s="795">
        <v>125026860</v>
      </c>
      <c r="C80" s="804"/>
      <c r="D80" s="795">
        <v>3612425.93</v>
      </c>
      <c r="E80" s="804"/>
      <c r="F80" s="795">
        <v>4930033</v>
      </c>
      <c r="G80" s="804"/>
      <c r="H80" s="795">
        <v>72471.49</v>
      </c>
      <c r="I80" s="804"/>
      <c r="J80" s="795">
        <v>26958067</v>
      </c>
      <c r="K80" s="804"/>
      <c r="L80" s="795">
        <v>231839.4</v>
      </c>
      <c r="M80" s="804"/>
      <c r="N80" s="795">
        <v>41188982</v>
      </c>
      <c r="O80" s="804"/>
      <c r="P80" s="797">
        <v>181282.74</v>
      </c>
      <c r="Q80" s="794"/>
      <c r="R80" s="794"/>
      <c r="S80" s="794"/>
      <c r="T80" s="794"/>
      <c r="U80" s="794"/>
      <c r="V80" s="794"/>
      <c r="W80" s="794"/>
      <c r="X80" s="794"/>
    </row>
    <row r="81" spans="1:24" ht="12" customHeight="1">
      <c r="A81" s="696" t="s">
        <v>103</v>
      </c>
      <c r="B81" s="795">
        <v>115715681</v>
      </c>
      <c r="C81" s="796"/>
      <c r="D81" s="795">
        <v>3599533.35</v>
      </c>
      <c r="E81" s="796"/>
      <c r="F81" s="795">
        <v>1016810</v>
      </c>
      <c r="G81" s="796"/>
      <c r="H81" s="795">
        <v>21759.734</v>
      </c>
      <c r="I81" s="796"/>
      <c r="J81" s="795">
        <v>0</v>
      </c>
      <c r="K81" s="796"/>
      <c r="L81" s="795">
        <v>0</v>
      </c>
      <c r="M81" s="796"/>
      <c r="N81" s="795">
        <v>13353782</v>
      </c>
      <c r="O81" s="796"/>
      <c r="P81" s="797">
        <v>74781.17920000001</v>
      </c>
      <c r="Q81" s="794"/>
      <c r="R81" s="794"/>
      <c r="S81" s="794"/>
      <c r="T81" s="794"/>
      <c r="U81" s="794"/>
      <c r="V81" s="794"/>
      <c r="W81" s="794"/>
      <c r="X81" s="794"/>
    </row>
    <row r="82" spans="1:24" ht="12" customHeight="1">
      <c r="A82" s="696" t="s">
        <v>105</v>
      </c>
      <c r="B82" s="795">
        <v>278214759</v>
      </c>
      <c r="C82" s="804"/>
      <c r="D82" s="795">
        <v>8335577.350000001</v>
      </c>
      <c r="E82" s="804"/>
      <c r="F82" s="795">
        <v>106391844</v>
      </c>
      <c r="G82" s="804"/>
      <c r="H82" s="795">
        <v>702186.19</v>
      </c>
      <c r="I82" s="804"/>
      <c r="J82" s="795">
        <v>54731515</v>
      </c>
      <c r="K82" s="804"/>
      <c r="L82" s="795">
        <v>394066.9</v>
      </c>
      <c r="M82" s="804"/>
      <c r="N82" s="795">
        <v>206961557</v>
      </c>
      <c r="O82" s="804"/>
      <c r="P82" s="797">
        <v>740364.88</v>
      </c>
      <c r="Q82" s="794"/>
      <c r="R82" s="794"/>
      <c r="S82" s="794"/>
      <c r="T82" s="794"/>
      <c r="U82" s="794"/>
      <c r="V82" s="794"/>
      <c r="W82" s="794"/>
      <c r="X82" s="794"/>
    </row>
    <row r="83" spans="1:24" ht="12" customHeight="1">
      <c r="A83" s="696" t="s">
        <v>107</v>
      </c>
      <c r="B83" s="795">
        <v>105663649</v>
      </c>
      <c r="C83" s="804"/>
      <c r="D83" s="795">
        <v>3304554</v>
      </c>
      <c r="E83" s="804"/>
      <c r="F83" s="795">
        <v>173050</v>
      </c>
      <c r="G83" s="804"/>
      <c r="H83" s="795">
        <v>3028</v>
      </c>
      <c r="I83" s="804"/>
      <c r="J83" s="795">
        <v>0</v>
      </c>
      <c r="K83" s="804"/>
      <c r="L83" s="795">
        <v>0</v>
      </c>
      <c r="M83" s="804"/>
      <c r="N83" s="795">
        <v>33301317</v>
      </c>
      <c r="O83" s="804"/>
      <c r="P83" s="797">
        <v>116555</v>
      </c>
      <c r="Q83" s="794"/>
      <c r="R83" s="794"/>
      <c r="S83" s="794"/>
      <c r="T83" s="794"/>
      <c r="U83" s="794"/>
      <c r="V83" s="794"/>
      <c r="W83" s="794"/>
      <c r="X83" s="794"/>
    </row>
    <row r="84" spans="1:24" ht="12" customHeight="1">
      <c r="A84" s="696" t="s">
        <v>109</v>
      </c>
      <c r="B84" s="795">
        <v>502342553</v>
      </c>
      <c r="C84" s="796"/>
      <c r="D84" s="795">
        <v>11702817.06</v>
      </c>
      <c r="E84" s="796"/>
      <c r="F84" s="795">
        <v>115931340</v>
      </c>
      <c r="G84" s="796"/>
      <c r="H84" s="795">
        <v>2109950.37</v>
      </c>
      <c r="I84" s="796"/>
      <c r="J84" s="795">
        <v>33633822</v>
      </c>
      <c r="K84" s="796"/>
      <c r="L84" s="795">
        <v>1025831.85</v>
      </c>
      <c r="M84" s="796"/>
      <c r="N84" s="795">
        <v>156664121</v>
      </c>
      <c r="O84" s="796"/>
      <c r="P84" s="797">
        <v>1119821</v>
      </c>
      <c r="Q84" s="794"/>
      <c r="R84" s="794"/>
      <c r="S84" s="794"/>
      <c r="T84" s="794"/>
      <c r="U84" s="794"/>
      <c r="V84" s="794"/>
      <c r="W84" s="794"/>
      <c r="X84" s="794"/>
    </row>
    <row r="85" spans="1:24" ht="13.5">
      <c r="A85" s="783" t="s">
        <v>292</v>
      </c>
      <c r="B85" s="784"/>
      <c r="C85" s="752"/>
      <c r="D85" s="784"/>
      <c r="E85" s="752"/>
      <c r="F85" s="784"/>
      <c r="G85" s="752"/>
      <c r="H85" s="784"/>
      <c r="I85" s="752"/>
      <c r="J85" s="784"/>
      <c r="K85" s="752"/>
      <c r="L85" s="784"/>
      <c r="M85" s="752"/>
      <c r="N85" s="784"/>
      <c r="O85" s="752"/>
      <c r="P85" s="784"/>
      <c r="Q85" s="760"/>
      <c r="R85" s="760"/>
      <c r="S85" s="760"/>
      <c r="T85" s="760"/>
      <c r="U85" s="760"/>
      <c r="V85" s="760"/>
      <c r="W85" s="760"/>
      <c r="X85" s="760"/>
    </row>
    <row r="86" spans="1:24" ht="12.75">
      <c r="A86" s="785" t="s">
        <v>498</v>
      </c>
      <c r="B86" s="786"/>
      <c r="C86" s="786"/>
      <c r="D86" s="786"/>
      <c r="E86" s="786"/>
      <c r="F86" s="786"/>
      <c r="G86" s="786"/>
      <c r="H86" s="786"/>
      <c r="I86" s="786"/>
      <c r="J86" s="786"/>
      <c r="K86" s="786"/>
      <c r="L86" s="786"/>
      <c r="M86" s="786"/>
      <c r="N86" s="786"/>
      <c r="O86" s="786"/>
      <c r="P86" s="786"/>
      <c r="Q86" s="787"/>
      <c r="R86" s="787"/>
      <c r="S86" s="787"/>
      <c r="T86" s="787"/>
      <c r="U86" s="787"/>
      <c r="V86" s="787"/>
      <c r="W86" s="787"/>
      <c r="X86" s="787"/>
    </row>
    <row r="87" spans="1:24" ht="12.75">
      <c r="A87" s="700" t="s">
        <v>499</v>
      </c>
      <c r="B87" s="701"/>
      <c r="C87" s="701"/>
      <c r="D87" s="701"/>
      <c r="E87" s="701"/>
      <c r="F87" s="701"/>
      <c r="G87" s="701"/>
      <c r="H87" s="701"/>
      <c r="I87" s="701"/>
      <c r="J87" s="701"/>
      <c r="K87" s="701"/>
      <c r="L87" s="701"/>
      <c r="M87" s="701"/>
      <c r="N87" s="701"/>
      <c r="O87" s="701"/>
      <c r="P87" s="701"/>
      <c r="Q87" s="731"/>
      <c r="R87" s="731"/>
      <c r="S87" s="731"/>
      <c r="T87" s="731"/>
      <c r="U87" s="731"/>
      <c r="V87" s="731"/>
      <c r="W87" s="731"/>
      <c r="X87" s="731"/>
    </row>
    <row r="88" spans="1:24" ht="11.25" customHeight="1" thickBot="1">
      <c r="A88" s="702"/>
      <c r="B88" s="702"/>
      <c r="C88" s="702"/>
      <c r="D88" s="702"/>
      <c r="E88" s="702"/>
      <c r="F88" s="702"/>
      <c r="G88" s="702"/>
      <c r="H88" s="702"/>
      <c r="I88" s="702"/>
      <c r="J88" s="702"/>
      <c r="K88" s="702"/>
      <c r="L88" s="702"/>
      <c r="M88" s="702"/>
      <c r="N88" s="702"/>
      <c r="O88" s="702"/>
      <c r="P88" s="702"/>
      <c r="Q88" s="731"/>
      <c r="R88" s="731"/>
      <c r="S88" s="731"/>
      <c r="T88" s="731"/>
      <c r="U88" s="731"/>
      <c r="V88" s="731"/>
      <c r="W88" s="731"/>
      <c r="X88" s="731"/>
    </row>
    <row r="89" spans="1:24" ht="14.25" customHeight="1">
      <c r="A89" s="752"/>
      <c r="B89" s="985" t="s">
        <v>500</v>
      </c>
      <c r="C89" s="985"/>
      <c r="D89" s="985"/>
      <c r="E89" s="752"/>
      <c r="F89" s="985" t="s">
        <v>501</v>
      </c>
      <c r="G89" s="985"/>
      <c r="H89" s="985"/>
      <c r="I89" s="752"/>
      <c r="J89" s="985" t="s">
        <v>502</v>
      </c>
      <c r="K89" s="985"/>
      <c r="L89" s="985"/>
      <c r="M89" s="752"/>
      <c r="N89" s="985" t="s">
        <v>503</v>
      </c>
      <c r="O89" s="985"/>
      <c r="P89" s="985"/>
      <c r="Q89" s="788"/>
      <c r="R89" s="788"/>
      <c r="S89" s="788"/>
      <c r="T89" s="788"/>
      <c r="U89" s="788"/>
      <c r="V89" s="788"/>
      <c r="W89" s="788"/>
      <c r="X89" s="788"/>
    </row>
    <row r="90" spans="1:24" ht="12" customHeight="1">
      <c r="A90" s="789" t="s">
        <v>692</v>
      </c>
      <c r="B90" s="790" t="s">
        <v>504</v>
      </c>
      <c r="C90" s="703"/>
      <c r="D90" s="790" t="s">
        <v>505</v>
      </c>
      <c r="E90" s="703"/>
      <c r="F90" s="790" t="s">
        <v>504</v>
      </c>
      <c r="G90" s="703"/>
      <c r="H90" s="790" t="s">
        <v>505</v>
      </c>
      <c r="I90" s="703"/>
      <c r="J90" s="790" t="s">
        <v>504</v>
      </c>
      <c r="K90" s="703"/>
      <c r="L90" s="790" t="s">
        <v>505</v>
      </c>
      <c r="M90" s="703"/>
      <c r="N90" s="790" t="s">
        <v>504</v>
      </c>
      <c r="O90" s="703"/>
      <c r="P90" s="790" t="s">
        <v>505</v>
      </c>
      <c r="Q90" s="732"/>
      <c r="R90" s="732"/>
      <c r="S90" s="732"/>
      <c r="T90" s="732"/>
      <c r="U90" s="732"/>
      <c r="V90" s="732"/>
      <c r="W90" s="732"/>
      <c r="X90" s="732"/>
    </row>
    <row r="91" spans="2:24" ht="8.25" customHeight="1">
      <c r="B91" s="795"/>
      <c r="C91" s="798"/>
      <c r="D91" s="795"/>
      <c r="E91" s="798"/>
      <c r="F91" s="795"/>
      <c r="G91" s="798"/>
      <c r="H91" s="795"/>
      <c r="I91" s="798"/>
      <c r="J91" s="795"/>
      <c r="K91" s="798"/>
      <c r="L91" s="795"/>
      <c r="M91" s="798"/>
      <c r="N91" s="795"/>
      <c r="O91" s="798"/>
      <c r="P91" s="797"/>
      <c r="Q91" s="794"/>
      <c r="R91" s="794"/>
      <c r="S91" s="794"/>
      <c r="T91" s="794"/>
      <c r="U91" s="794"/>
      <c r="V91" s="794"/>
      <c r="W91" s="794"/>
      <c r="X91" s="794"/>
    </row>
    <row r="92" spans="1:24" ht="12" customHeight="1">
      <c r="A92" s="696" t="s">
        <v>111</v>
      </c>
      <c r="B92" s="791">
        <v>136467913</v>
      </c>
      <c r="C92" s="792"/>
      <c r="D92" s="791">
        <v>3845422.12</v>
      </c>
      <c r="E92" s="792"/>
      <c r="F92" s="791">
        <v>429315</v>
      </c>
      <c r="G92" s="792"/>
      <c r="H92" s="791">
        <v>5366.45</v>
      </c>
      <c r="I92" s="792"/>
      <c r="J92" s="791">
        <v>0</v>
      </c>
      <c r="K92" s="792"/>
      <c r="L92" s="791">
        <v>0</v>
      </c>
      <c r="M92" s="792"/>
      <c r="N92" s="791">
        <v>95139502</v>
      </c>
      <c r="O92" s="792"/>
      <c r="P92" s="793">
        <v>714372.12</v>
      </c>
      <c r="Q92" s="794"/>
      <c r="R92" s="794"/>
      <c r="S92" s="794"/>
      <c r="T92" s="794"/>
      <c r="U92" s="794"/>
      <c r="V92" s="794"/>
      <c r="W92" s="794"/>
      <c r="X92" s="794"/>
    </row>
    <row r="93" spans="1:24" ht="12" customHeight="1">
      <c r="A93" s="696" t="s">
        <v>113</v>
      </c>
      <c r="B93" s="796">
        <v>157309696</v>
      </c>
      <c r="C93" s="796"/>
      <c r="D93" s="796">
        <v>5705006.58</v>
      </c>
      <c r="E93" s="796"/>
      <c r="F93" s="796">
        <v>18000</v>
      </c>
      <c r="G93" s="796"/>
      <c r="H93" s="796">
        <v>270</v>
      </c>
      <c r="I93" s="796"/>
      <c r="J93" s="796">
        <v>0</v>
      </c>
      <c r="K93" s="796"/>
      <c r="L93" s="796">
        <v>0</v>
      </c>
      <c r="M93" s="796"/>
      <c r="N93" s="796">
        <v>82048336</v>
      </c>
      <c r="O93" s="796"/>
      <c r="P93" s="796">
        <v>599371.84</v>
      </c>
      <c r="Q93" s="794"/>
      <c r="R93" s="794"/>
      <c r="S93" s="794"/>
      <c r="T93" s="794"/>
      <c r="U93" s="794"/>
      <c r="V93" s="794"/>
      <c r="W93" s="794"/>
      <c r="X93" s="794"/>
    </row>
    <row r="94" spans="1:24" ht="12" customHeight="1">
      <c r="A94" s="696" t="s">
        <v>115</v>
      </c>
      <c r="B94" s="796">
        <v>94078300</v>
      </c>
      <c r="C94" s="804"/>
      <c r="D94" s="796">
        <v>3238693.62</v>
      </c>
      <c r="E94" s="804"/>
      <c r="F94" s="796">
        <v>2784000</v>
      </c>
      <c r="G94" s="804"/>
      <c r="H94" s="796">
        <v>62640</v>
      </c>
      <c r="I94" s="804"/>
      <c r="J94" s="796">
        <v>0</v>
      </c>
      <c r="K94" s="804"/>
      <c r="L94" s="796">
        <v>0</v>
      </c>
      <c r="M94" s="804"/>
      <c r="N94" s="796">
        <v>44077500</v>
      </c>
      <c r="O94" s="804"/>
      <c r="P94" s="796">
        <v>257426.16</v>
      </c>
      <c r="Q94" s="794"/>
      <c r="R94" s="794"/>
      <c r="S94" s="794"/>
      <c r="T94" s="794"/>
      <c r="U94" s="794"/>
      <c r="V94" s="794"/>
      <c r="W94" s="794"/>
      <c r="X94" s="794"/>
    </row>
    <row r="95" spans="1:24" ht="12" customHeight="1">
      <c r="A95" s="696" t="s">
        <v>117</v>
      </c>
      <c r="B95" s="796">
        <v>103314606</v>
      </c>
      <c r="C95" s="804"/>
      <c r="D95" s="796">
        <v>3504929.42</v>
      </c>
      <c r="E95" s="804"/>
      <c r="F95" s="796">
        <v>2495661</v>
      </c>
      <c r="G95" s="804"/>
      <c r="H95" s="796">
        <v>89843.78</v>
      </c>
      <c r="I95" s="804"/>
      <c r="J95" s="796">
        <v>4641003</v>
      </c>
      <c r="K95" s="804"/>
      <c r="L95" s="796">
        <v>46410.03</v>
      </c>
      <c r="M95" s="804"/>
      <c r="N95" s="796">
        <v>32584722</v>
      </c>
      <c r="O95" s="804"/>
      <c r="P95" s="796">
        <v>130600.45</v>
      </c>
      <c r="Q95" s="794"/>
      <c r="R95" s="794"/>
      <c r="S95" s="794"/>
      <c r="T95" s="794"/>
      <c r="U95" s="794"/>
      <c r="V95" s="794"/>
      <c r="W95" s="794"/>
      <c r="X95" s="794"/>
    </row>
    <row r="96" spans="1:24" ht="12" customHeight="1">
      <c r="A96" s="696" t="s">
        <v>119</v>
      </c>
      <c r="B96" s="796">
        <v>73506105</v>
      </c>
      <c r="C96" s="804"/>
      <c r="D96" s="796">
        <v>2448143.45</v>
      </c>
      <c r="E96" s="804"/>
      <c r="F96" s="796">
        <v>13998395</v>
      </c>
      <c r="G96" s="804"/>
      <c r="H96" s="796">
        <v>188978.69</v>
      </c>
      <c r="I96" s="804"/>
      <c r="J96" s="796">
        <v>0</v>
      </c>
      <c r="K96" s="807"/>
      <c r="L96" s="796">
        <v>0</v>
      </c>
      <c r="M96" s="807"/>
      <c r="N96" s="796">
        <v>56230088</v>
      </c>
      <c r="O96" s="804"/>
      <c r="P96" s="796">
        <v>291914.19</v>
      </c>
      <c r="Q96" s="794"/>
      <c r="R96" s="794"/>
      <c r="S96" s="794"/>
      <c r="T96" s="794"/>
      <c r="U96" s="794"/>
      <c r="V96" s="794"/>
      <c r="W96" s="794"/>
      <c r="X96" s="794"/>
    </row>
    <row r="97" spans="2:24" ht="8.25" customHeight="1">
      <c r="B97" s="796"/>
      <c r="C97" s="804"/>
      <c r="D97" s="796"/>
      <c r="E97" s="804"/>
      <c r="F97" s="796"/>
      <c r="G97" s="804"/>
      <c r="H97" s="796"/>
      <c r="I97" s="804"/>
      <c r="J97" s="796"/>
      <c r="K97" s="807"/>
      <c r="L97" s="796"/>
      <c r="M97" s="807"/>
      <c r="N97" s="796"/>
      <c r="O97" s="804"/>
      <c r="P97" s="796"/>
      <c r="Q97" s="810"/>
      <c r="R97" s="810"/>
      <c r="S97" s="810"/>
      <c r="T97" s="810"/>
      <c r="U97" s="810"/>
      <c r="V97" s="810"/>
      <c r="W97" s="810"/>
      <c r="X97" s="810"/>
    </row>
    <row r="98" spans="1:24" ht="12" customHeight="1">
      <c r="A98" s="696" t="s">
        <v>121</v>
      </c>
      <c r="B98" s="796">
        <v>275375771</v>
      </c>
      <c r="C98" s="804"/>
      <c r="D98" s="796">
        <v>8451231.55</v>
      </c>
      <c r="E98" s="804"/>
      <c r="F98" s="796">
        <v>61012285</v>
      </c>
      <c r="G98" s="804"/>
      <c r="H98" s="796">
        <v>1117134.94</v>
      </c>
      <c r="I98" s="804"/>
      <c r="J98" s="796">
        <v>38676346</v>
      </c>
      <c r="K98" s="804"/>
      <c r="L98" s="796">
        <v>154705.38</v>
      </c>
      <c r="M98" s="804"/>
      <c r="N98" s="796">
        <v>141014893</v>
      </c>
      <c r="O98" s="804"/>
      <c r="P98" s="796">
        <v>668766.34</v>
      </c>
      <c r="Q98" s="794"/>
      <c r="R98" s="794"/>
      <c r="S98" s="794"/>
      <c r="T98" s="794"/>
      <c r="U98" s="794"/>
      <c r="V98" s="794"/>
      <c r="W98" s="794"/>
      <c r="X98" s="794"/>
    </row>
    <row r="99" spans="1:24" ht="12" customHeight="1">
      <c r="A99" s="696" t="s">
        <v>123</v>
      </c>
      <c r="B99" s="796">
        <v>193253610</v>
      </c>
      <c r="C99" s="804"/>
      <c r="D99" s="796">
        <v>7377144.059999999</v>
      </c>
      <c r="E99" s="804"/>
      <c r="F99" s="796">
        <v>25310090</v>
      </c>
      <c r="G99" s="804"/>
      <c r="H99" s="796">
        <v>506201.8</v>
      </c>
      <c r="I99" s="804"/>
      <c r="J99" s="796">
        <v>0</v>
      </c>
      <c r="K99" s="807"/>
      <c r="L99" s="796">
        <v>0</v>
      </c>
      <c r="M99" s="807"/>
      <c r="N99" s="796">
        <v>72852066</v>
      </c>
      <c r="O99" s="804"/>
      <c r="P99" s="796">
        <v>350382.57</v>
      </c>
      <c r="Q99" s="794"/>
      <c r="R99" s="794"/>
      <c r="S99" s="794"/>
      <c r="T99" s="794"/>
      <c r="U99" s="794"/>
      <c r="V99" s="794"/>
      <c r="W99" s="794"/>
      <c r="X99" s="794"/>
    </row>
    <row r="100" spans="1:24" ht="12" customHeight="1">
      <c r="A100" s="696" t="s">
        <v>124</v>
      </c>
      <c r="B100" s="796">
        <v>153061803</v>
      </c>
      <c r="C100" s="804"/>
      <c r="D100" s="796">
        <v>2410757.2</v>
      </c>
      <c r="E100" s="804"/>
      <c r="F100" s="796">
        <v>39433886</v>
      </c>
      <c r="G100" s="804"/>
      <c r="H100" s="796">
        <v>674319.43</v>
      </c>
      <c r="I100" s="804"/>
      <c r="J100" s="795">
        <v>0</v>
      </c>
      <c r="K100" s="807"/>
      <c r="L100" s="796">
        <v>0</v>
      </c>
      <c r="M100" s="807"/>
      <c r="N100" s="796">
        <v>50602850</v>
      </c>
      <c r="O100" s="804"/>
      <c r="P100" s="796">
        <v>242965.61</v>
      </c>
      <c r="Q100" s="794"/>
      <c r="R100" s="794"/>
      <c r="S100" s="794"/>
      <c r="T100" s="794"/>
      <c r="U100" s="794"/>
      <c r="V100" s="794"/>
      <c r="W100" s="794"/>
      <c r="X100" s="794"/>
    </row>
    <row r="101" spans="1:24" ht="12" customHeight="1">
      <c r="A101" s="696" t="s">
        <v>126</v>
      </c>
      <c r="B101" s="796">
        <v>167918050</v>
      </c>
      <c r="C101" s="804"/>
      <c r="D101" s="796">
        <v>10051900.13</v>
      </c>
      <c r="E101" s="804"/>
      <c r="F101" s="796">
        <v>34152590</v>
      </c>
      <c r="G101" s="804"/>
      <c r="H101" s="796">
        <v>1536866.55</v>
      </c>
      <c r="I101" s="804"/>
      <c r="J101" s="796">
        <v>10918070</v>
      </c>
      <c r="K101" s="804"/>
      <c r="L101" s="796">
        <v>300247.74</v>
      </c>
      <c r="M101" s="804"/>
      <c r="N101" s="796">
        <v>302840797</v>
      </c>
      <c r="O101" s="804"/>
      <c r="P101" s="796">
        <v>1753280.05</v>
      </c>
      <c r="Q101" s="794"/>
      <c r="R101" s="794"/>
      <c r="S101" s="794"/>
      <c r="T101" s="794"/>
      <c r="U101" s="794"/>
      <c r="V101" s="794"/>
      <c r="W101" s="794"/>
      <c r="X101" s="794"/>
    </row>
    <row r="102" spans="1:24" ht="12" customHeight="1">
      <c r="A102" s="696" t="s">
        <v>128</v>
      </c>
      <c r="B102" s="796">
        <v>201517172</v>
      </c>
      <c r="C102" s="804"/>
      <c r="D102" s="796">
        <v>7217774.6899999995</v>
      </c>
      <c r="E102" s="804"/>
      <c r="F102" s="796">
        <v>12038975</v>
      </c>
      <c r="G102" s="804"/>
      <c r="H102" s="796">
        <v>433403.1</v>
      </c>
      <c r="I102" s="804"/>
      <c r="J102" s="796">
        <v>0</v>
      </c>
      <c r="K102" s="804"/>
      <c r="L102" s="796">
        <v>0</v>
      </c>
      <c r="M102" s="804"/>
      <c r="N102" s="796">
        <v>79349688</v>
      </c>
      <c r="O102" s="804"/>
      <c r="P102" s="796">
        <v>567323.09</v>
      </c>
      <c r="Q102" s="794"/>
      <c r="R102" s="794"/>
      <c r="S102" s="794"/>
      <c r="T102" s="794"/>
      <c r="U102" s="794"/>
      <c r="V102" s="794"/>
      <c r="W102" s="794"/>
      <c r="X102" s="794"/>
    </row>
    <row r="103" spans="2:24" ht="8.25" customHeight="1">
      <c r="B103" s="802"/>
      <c r="C103" s="798"/>
      <c r="D103" s="802"/>
      <c r="E103" s="798"/>
      <c r="F103" s="802"/>
      <c r="G103" s="798"/>
      <c r="H103" s="802"/>
      <c r="I103" s="798"/>
      <c r="J103" s="802"/>
      <c r="K103" s="798"/>
      <c r="L103" s="802"/>
      <c r="M103" s="798"/>
      <c r="N103" s="802"/>
      <c r="O103" s="798"/>
      <c r="P103" s="809"/>
      <c r="Q103" s="794"/>
      <c r="R103" s="794"/>
      <c r="S103" s="794"/>
      <c r="T103" s="794"/>
      <c r="U103" s="794"/>
      <c r="V103" s="794"/>
      <c r="W103" s="794"/>
      <c r="X103" s="794"/>
    </row>
    <row r="104" spans="1:24" ht="12" customHeight="1">
      <c r="A104" s="696" t="s">
        <v>129</v>
      </c>
      <c r="B104" s="796">
        <v>105224683</v>
      </c>
      <c r="C104" s="796"/>
      <c r="D104" s="796">
        <v>4313353.93</v>
      </c>
      <c r="E104" s="796"/>
      <c r="F104" s="796">
        <v>770925</v>
      </c>
      <c r="G104" s="796"/>
      <c r="H104" s="796">
        <v>32378.85</v>
      </c>
      <c r="I104" s="796"/>
      <c r="J104" s="796">
        <v>65748650</v>
      </c>
      <c r="K104" s="796"/>
      <c r="L104" s="796">
        <v>460240.55</v>
      </c>
      <c r="M104" s="796"/>
      <c r="N104" s="796">
        <v>67100335</v>
      </c>
      <c r="O104" s="796"/>
      <c r="P104" s="796">
        <v>276490.68</v>
      </c>
      <c r="Q104" s="794"/>
      <c r="R104" s="794"/>
      <c r="S104" s="794"/>
      <c r="T104" s="794"/>
      <c r="U104" s="794"/>
      <c r="V104" s="794"/>
      <c r="W104" s="794"/>
      <c r="X104" s="794"/>
    </row>
    <row r="105" spans="1:24" ht="12" customHeight="1">
      <c r="A105" s="696" t="s">
        <v>131</v>
      </c>
      <c r="B105" s="796">
        <v>230121221</v>
      </c>
      <c r="C105" s="804"/>
      <c r="D105" s="796">
        <v>8819184.81</v>
      </c>
      <c r="E105" s="804"/>
      <c r="F105" s="796">
        <v>19980100</v>
      </c>
      <c r="G105" s="804"/>
      <c r="H105" s="796">
        <v>299701.5</v>
      </c>
      <c r="I105" s="804"/>
      <c r="J105" s="796">
        <v>0</v>
      </c>
      <c r="K105" s="807"/>
      <c r="L105" s="796">
        <v>0</v>
      </c>
      <c r="M105" s="807"/>
      <c r="N105" s="796">
        <v>100234074</v>
      </c>
      <c r="O105" s="804"/>
      <c r="P105" s="796">
        <v>801884.27</v>
      </c>
      <c r="Q105" s="794"/>
      <c r="R105" s="794"/>
      <c r="S105" s="794"/>
      <c r="T105" s="794"/>
      <c r="U105" s="794"/>
      <c r="V105" s="794"/>
      <c r="W105" s="794"/>
      <c r="X105" s="794"/>
    </row>
    <row r="106" spans="1:24" ht="12" customHeight="1">
      <c r="A106" s="696" t="s">
        <v>133</v>
      </c>
      <c r="B106" s="796">
        <v>3342459596</v>
      </c>
      <c r="C106" s="804"/>
      <c r="D106" s="796">
        <v>119123703.8896</v>
      </c>
      <c r="E106" s="804"/>
      <c r="F106" s="796">
        <v>12538287</v>
      </c>
      <c r="G106" s="804"/>
      <c r="H106" s="796">
        <v>250765.74</v>
      </c>
      <c r="I106" s="804"/>
      <c r="J106" s="796">
        <v>0</v>
      </c>
      <c r="K106" s="807"/>
      <c r="L106" s="796">
        <v>0</v>
      </c>
      <c r="M106" s="807"/>
      <c r="N106" s="796">
        <v>1363493012</v>
      </c>
      <c r="O106" s="804"/>
      <c r="P106" s="796">
        <v>16588969.527600002</v>
      </c>
      <c r="Q106" s="794"/>
      <c r="R106" s="794"/>
      <c r="S106" s="794"/>
      <c r="T106" s="794"/>
      <c r="U106" s="794"/>
      <c r="V106" s="794"/>
      <c r="W106" s="794"/>
      <c r="X106" s="794"/>
    </row>
    <row r="107" spans="1:24" ht="12" customHeight="1">
      <c r="A107" s="696" t="s">
        <v>135</v>
      </c>
      <c r="B107" s="796">
        <v>285048023</v>
      </c>
      <c r="C107" s="804"/>
      <c r="D107" s="796">
        <v>5983814.890000001</v>
      </c>
      <c r="E107" s="804"/>
      <c r="F107" s="796">
        <v>182554833</v>
      </c>
      <c r="G107" s="804"/>
      <c r="H107" s="796">
        <v>2738322.7</v>
      </c>
      <c r="I107" s="804"/>
      <c r="J107" s="796">
        <v>0</v>
      </c>
      <c r="K107" s="804"/>
      <c r="L107" s="796">
        <v>0</v>
      </c>
      <c r="M107" s="804"/>
      <c r="N107" s="796">
        <v>129574359</v>
      </c>
      <c r="O107" s="804"/>
      <c r="P107" s="796">
        <v>650684.81</v>
      </c>
      <c r="Q107" s="794"/>
      <c r="R107" s="794"/>
      <c r="S107" s="794"/>
      <c r="T107" s="794"/>
      <c r="U107" s="794"/>
      <c r="V107" s="794"/>
      <c r="W107" s="794"/>
      <c r="X107" s="794"/>
    </row>
    <row r="108" spans="1:24" ht="12" customHeight="1">
      <c r="A108" s="696" t="s">
        <v>137</v>
      </c>
      <c r="B108" s="796">
        <v>56559615</v>
      </c>
      <c r="C108" s="804"/>
      <c r="D108" s="796">
        <v>2372429.29</v>
      </c>
      <c r="E108" s="804"/>
      <c r="F108" s="796">
        <v>0</v>
      </c>
      <c r="G108" s="807"/>
      <c r="H108" s="796">
        <v>0</v>
      </c>
      <c r="I108" s="807"/>
      <c r="J108" s="796">
        <v>0</v>
      </c>
      <c r="K108" s="807"/>
      <c r="L108" s="796">
        <v>0</v>
      </c>
      <c r="M108" s="807"/>
      <c r="N108" s="796">
        <v>21541208</v>
      </c>
      <c r="O108" s="804"/>
      <c r="P108" s="796">
        <v>124939</v>
      </c>
      <c r="Q108" s="794"/>
      <c r="R108" s="794"/>
      <c r="S108" s="794"/>
      <c r="T108" s="794"/>
      <c r="U108" s="794"/>
      <c r="V108" s="794"/>
      <c r="W108" s="794"/>
      <c r="X108" s="794"/>
    </row>
    <row r="109" spans="2:24" ht="8.25" customHeight="1">
      <c r="B109" s="796"/>
      <c r="C109" s="804"/>
      <c r="D109" s="796"/>
      <c r="E109" s="804"/>
      <c r="F109" s="796"/>
      <c r="G109" s="807"/>
      <c r="H109" s="796"/>
      <c r="I109" s="807"/>
      <c r="J109" s="796"/>
      <c r="K109" s="807"/>
      <c r="L109" s="796"/>
      <c r="M109" s="807"/>
      <c r="N109" s="796"/>
      <c r="O109" s="804"/>
      <c r="P109" s="796"/>
      <c r="Q109" s="810"/>
      <c r="R109" s="810"/>
      <c r="S109" s="810"/>
      <c r="T109" s="810"/>
      <c r="U109" s="810"/>
      <c r="V109" s="810"/>
      <c r="W109" s="810"/>
      <c r="X109" s="810"/>
    </row>
    <row r="110" spans="1:24" ht="12" customHeight="1">
      <c r="A110" s="696" t="s">
        <v>139</v>
      </c>
      <c r="B110" s="796">
        <v>53760890</v>
      </c>
      <c r="C110" s="804"/>
      <c r="D110" s="796">
        <v>1821688.45</v>
      </c>
      <c r="E110" s="804"/>
      <c r="F110" s="796">
        <v>3079608</v>
      </c>
      <c r="G110" s="804"/>
      <c r="H110" s="796">
        <v>15398.04</v>
      </c>
      <c r="I110" s="804"/>
      <c r="J110" s="796">
        <v>1690180</v>
      </c>
      <c r="K110" s="804"/>
      <c r="L110" s="796">
        <v>59156.3</v>
      </c>
      <c r="M110" s="804"/>
      <c r="N110" s="796">
        <v>19827360</v>
      </c>
      <c r="O110" s="804"/>
      <c r="P110" s="796">
        <v>155636.15</v>
      </c>
      <c r="Q110" s="794"/>
      <c r="R110" s="794"/>
      <c r="S110" s="794"/>
      <c r="T110" s="794"/>
      <c r="U110" s="794"/>
      <c r="V110" s="794"/>
      <c r="W110" s="794"/>
      <c r="X110" s="794"/>
    </row>
    <row r="111" spans="1:24" ht="12" customHeight="1">
      <c r="A111" s="696" t="s">
        <v>919</v>
      </c>
      <c r="B111" s="796">
        <v>697421381</v>
      </c>
      <c r="C111" s="796"/>
      <c r="D111" s="796">
        <v>24097437.02</v>
      </c>
      <c r="E111" s="796"/>
      <c r="F111" s="796">
        <v>68918290</v>
      </c>
      <c r="G111" s="796"/>
      <c r="H111" s="796">
        <v>2067548.7</v>
      </c>
      <c r="I111" s="796"/>
      <c r="J111" s="796">
        <v>0</v>
      </c>
      <c r="K111" s="796"/>
      <c r="L111" s="796">
        <v>0</v>
      </c>
      <c r="M111" s="796"/>
      <c r="N111" s="796">
        <v>240513440</v>
      </c>
      <c r="O111" s="796"/>
      <c r="P111" s="796">
        <v>2658180.8</v>
      </c>
      <c r="Q111" s="794"/>
      <c r="R111" s="794"/>
      <c r="S111" s="794"/>
      <c r="T111" s="794"/>
      <c r="U111" s="794"/>
      <c r="V111" s="794"/>
      <c r="W111" s="794"/>
      <c r="X111" s="794"/>
    </row>
    <row r="112" spans="1:24" ht="12" customHeight="1">
      <c r="A112" s="696" t="s">
        <v>141</v>
      </c>
      <c r="B112" s="796">
        <v>179869745</v>
      </c>
      <c r="C112" s="796"/>
      <c r="D112" s="796">
        <v>6447181.04</v>
      </c>
      <c r="E112" s="796"/>
      <c r="F112" s="796">
        <v>11287004</v>
      </c>
      <c r="G112" s="796"/>
      <c r="H112" s="796">
        <v>287818.91</v>
      </c>
      <c r="I112" s="796"/>
      <c r="J112" s="796">
        <v>0</v>
      </c>
      <c r="K112" s="796"/>
      <c r="L112" s="796">
        <v>0</v>
      </c>
      <c r="M112" s="796"/>
      <c r="N112" s="796">
        <v>108589847</v>
      </c>
      <c r="O112" s="796"/>
      <c r="P112" s="796">
        <v>640680.1</v>
      </c>
      <c r="Q112" s="794"/>
      <c r="R112" s="794"/>
      <c r="S112" s="794"/>
      <c r="T112" s="794"/>
      <c r="U112" s="794"/>
      <c r="V112" s="794"/>
      <c r="W112" s="794"/>
      <c r="X112" s="794"/>
    </row>
    <row r="113" spans="1:24" ht="12" customHeight="1">
      <c r="A113" s="696" t="s">
        <v>142</v>
      </c>
      <c r="B113" s="796">
        <v>664377300</v>
      </c>
      <c r="C113" s="796"/>
      <c r="D113" s="796">
        <v>16000210</v>
      </c>
      <c r="E113" s="796"/>
      <c r="F113" s="796">
        <v>502794890</v>
      </c>
      <c r="G113" s="796"/>
      <c r="H113" s="796">
        <v>12821270</v>
      </c>
      <c r="I113" s="796"/>
      <c r="J113" s="796">
        <v>124513270</v>
      </c>
      <c r="K113" s="796"/>
      <c r="L113" s="796">
        <v>1083266</v>
      </c>
      <c r="M113" s="796"/>
      <c r="N113" s="796">
        <v>180014368</v>
      </c>
      <c r="O113" s="796"/>
      <c r="P113" s="796">
        <v>1098567</v>
      </c>
      <c r="Q113" s="794"/>
      <c r="R113" s="794"/>
      <c r="S113" s="794"/>
      <c r="T113" s="794"/>
      <c r="U113" s="794"/>
      <c r="V113" s="794"/>
      <c r="W113" s="794"/>
      <c r="X113" s="794"/>
    </row>
    <row r="114" spans="1:24" ht="12" customHeight="1">
      <c r="A114" s="698" t="s">
        <v>144</v>
      </c>
      <c r="B114" s="796">
        <v>247736021</v>
      </c>
      <c r="C114" s="804"/>
      <c r="D114" s="796">
        <v>3849925.12</v>
      </c>
      <c r="E114" s="804"/>
      <c r="F114" s="796">
        <v>96552183</v>
      </c>
      <c r="G114" s="804"/>
      <c r="H114" s="796">
        <v>1593112.94</v>
      </c>
      <c r="I114" s="804"/>
      <c r="J114" s="796">
        <v>5402115</v>
      </c>
      <c r="K114" s="804"/>
      <c r="L114" s="796">
        <v>35114.1</v>
      </c>
      <c r="M114" s="804"/>
      <c r="N114" s="796">
        <v>224173624</v>
      </c>
      <c r="O114" s="804"/>
      <c r="P114" s="796">
        <v>1431048.89</v>
      </c>
      <c r="Q114" s="794"/>
      <c r="R114" s="794"/>
      <c r="S114" s="794"/>
      <c r="T114" s="794"/>
      <c r="U114" s="794"/>
      <c r="V114" s="794"/>
      <c r="W114" s="794"/>
      <c r="X114" s="794"/>
    </row>
    <row r="115" ht="8.25" customHeight="1"/>
    <row r="116" spans="1:24" ht="12" customHeight="1">
      <c r="A116" s="696" t="s">
        <v>146</v>
      </c>
      <c r="B116" s="797">
        <v>134799172</v>
      </c>
      <c r="C116" s="808"/>
      <c r="D116" s="797">
        <v>1673798</v>
      </c>
      <c r="E116" s="797"/>
      <c r="F116" s="797">
        <v>27516500</v>
      </c>
      <c r="G116" s="797"/>
      <c r="H116" s="797">
        <v>198119</v>
      </c>
      <c r="I116" s="797"/>
      <c r="J116" s="797">
        <v>19187779</v>
      </c>
      <c r="K116" s="809"/>
      <c r="L116" s="797">
        <v>138152</v>
      </c>
      <c r="M116" s="809"/>
      <c r="N116" s="797">
        <v>78824024</v>
      </c>
      <c r="O116" s="797"/>
      <c r="P116" s="797">
        <v>545783</v>
      </c>
      <c r="Q116" s="794"/>
      <c r="R116" s="794"/>
      <c r="S116" s="794"/>
      <c r="T116" s="794"/>
      <c r="U116" s="794"/>
      <c r="V116" s="794"/>
      <c r="W116" s="794"/>
      <c r="X116" s="794"/>
    </row>
    <row r="117" spans="1:24" ht="12" customHeight="1">
      <c r="A117" s="696" t="s">
        <v>148</v>
      </c>
      <c r="B117" s="796">
        <v>347276442</v>
      </c>
      <c r="C117" s="796"/>
      <c r="D117" s="796">
        <v>10803254.719999999</v>
      </c>
      <c r="E117" s="796"/>
      <c r="F117" s="796">
        <v>64116472</v>
      </c>
      <c r="G117" s="796"/>
      <c r="H117" s="796">
        <v>2019668.87</v>
      </c>
      <c r="I117" s="796"/>
      <c r="J117" s="796">
        <v>48064038</v>
      </c>
      <c r="K117" s="796"/>
      <c r="L117" s="796">
        <v>288384.23</v>
      </c>
      <c r="M117" s="796"/>
      <c r="N117" s="796">
        <v>149466288</v>
      </c>
      <c r="O117" s="796"/>
      <c r="P117" s="796">
        <v>769880.76</v>
      </c>
      <c r="Q117" s="794"/>
      <c r="R117" s="794"/>
      <c r="S117" s="794"/>
      <c r="T117" s="794"/>
      <c r="U117" s="794"/>
      <c r="V117" s="794"/>
      <c r="W117" s="794"/>
      <c r="X117" s="794"/>
    </row>
    <row r="118" spans="1:24" ht="12" customHeight="1">
      <c r="A118" s="696" t="s">
        <v>150</v>
      </c>
      <c r="B118" s="796">
        <v>203018536</v>
      </c>
      <c r="C118" s="796"/>
      <c r="D118" s="796">
        <v>4355924.63</v>
      </c>
      <c r="E118" s="796"/>
      <c r="F118" s="796">
        <v>112653563</v>
      </c>
      <c r="G118" s="796"/>
      <c r="H118" s="796">
        <v>1746400.55</v>
      </c>
      <c r="I118" s="796"/>
      <c r="J118" s="796">
        <v>48648056</v>
      </c>
      <c r="K118" s="796"/>
      <c r="L118" s="796">
        <v>194592.25</v>
      </c>
      <c r="M118" s="796"/>
      <c r="N118" s="796">
        <v>83918838</v>
      </c>
      <c r="O118" s="796"/>
      <c r="P118" s="796">
        <v>579546.58</v>
      </c>
      <c r="Q118" s="794"/>
      <c r="R118" s="794"/>
      <c r="S118" s="794"/>
      <c r="T118" s="794"/>
      <c r="U118" s="794"/>
      <c r="V118" s="794"/>
      <c r="W118" s="794"/>
      <c r="X118" s="794"/>
    </row>
    <row r="119" spans="1:24" ht="12" customHeight="1">
      <c r="A119" s="696" t="s">
        <v>152</v>
      </c>
      <c r="B119" s="796">
        <v>165136816</v>
      </c>
      <c r="C119" s="796"/>
      <c r="D119" s="796">
        <v>5702400.710000001</v>
      </c>
      <c r="E119" s="796"/>
      <c r="F119" s="796">
        <v>18095180</v>
      </c>
      <c r="G119" s="796"/>
      <c r="H119" s="796">
        <v>434284.34</v>
      </c>
      <c r="I119" s="796"/>
      <c r="J119" s="796">
        <v>9864305</v>
      </c>
      <c r="K119" s="796"/>
      <c r="L119" s="796">
        <v>49321.65</v>
      </c>
      <c r="M119" s="796"/>
      <c r="N119" s="796">
        <v>101611209</v>
      </c>
      <c r="O119" s="796"/>
      <c r="P119" s="796">
        <v>734850.78</v>
      </c>
      <c r="Q119" s="794"/>
      <c r="R119" s="794"/>
      <c r="S119" s="794"/>
      <c r="T119" s="794"/>
      <c r="U119" s="794"/>
      <c r="V119" s="794"/>
      <c r="W119" s="794"/>
      <c r="X119" s="794"/>
    </row>
    <row r="120" spans="1:24" ht="12" customHeight="1">
      <c r="A120" s="696" t="s">
        <v>154</v>
      </c>
      <c r="B120" s="796">
        <v>644613898</v>
      </c>
      <c r="C120" s="804"/>
      <c r="D120" s="796">
        <v>39419069.01</v>
      </c>
      <c r="E120" s="804"/>
      <c r="F120" s="796">
        <v>40650893</v>
      </c>
      <c r="G120" s="804"/>
      <c r="H120" s="796">
        <v>1016141</v>
      </c>
      <c r="I120" s="804"/>
      <c r="J120" s="796">
        <v>0</v>
      </c>
      <c r="K120" s="807"/>
      <c r="L120" s="796">
        <v>0</v>
      </c>
      <c r="M120" s="807"/>
      <c r="N120" s="796">
        <v>298096073</v>
      </c>
      <c r="O120" s="804"/>
      <c r="P120" s="796">
        <v>1955165.99</v>
      </c>
      <c r="Q120" s="794"/>
      <c r="R120" s="794"/>
      <c r="S120" s="794"/>
      <c r="T120" s="794"/>
      <c r="U120" s="794"/>
      <c r="V120" s="794"/>
      <c r="W120" s="794"/>
      <c r="X120" s="794"/>
    </row>
    <row r="121" spans="2:24" ht="8.25" customHeight="1">
      <c r="B121" s="796"/>
      <c r="C121" s="804"/>
      <c r="D121" s="796"/>
      <c r="E121" s="804"/>
      <c r="F121" s="796"/>
      <c r="G121" s="804"/>
      <c r="H121" s="796"/>
      <c r="I121" s="804"/>
      <c r="J121" s="796"/>
      <c r="K121" s="807"/>
      <c r="L121" s="796"/>
      <c r="M121" s="807"/>
      <c r="N121" s="796"/>
      <c r="O121" s="804"/>
      <c r="P121" s="796"/>
      <c r="Q121" s="810"/>
      <c r="R121" s="810"/>
      <c r="S121" s="810"/>
      <c r="T121" s="810"/>
      <c r="U121" s="810"/>
      <c r="V121" s="810"/>
      <c r="W121" s="810"/>
      <c r="X121" s="810"/>
    </row>
    <row r="122" spans="1:24" ht="12" customHeight="1">
      <c r="A122" s="696" t="s">
        <v>156</v>
      </c>
      <c r="B122" s="796">
        <v>698386680</v>
      </c>
      <c r="C122" s="796"/>
      <c r="D122" s="796">
        <v>38390002</v>
      </c>
      <c r="E122" s="796"/>
      <c r="F122" s="796">
        <v>42576790</v>
      </c>
      <c r="G122" s="796"/>
      <c r="H122" s="796">
        <v>319328</v>
      </c>
      <c r="I122" s="796"/>
      <c r="J122" s="796">
        <v>165807190</v>
      </c>
      <c r="K122" s="796"/>
      <c r="L122" s="796">
        <v>829038</v>
      </c>
      <c r="M122" s="796"/>
      <c r="N122" s="796">
        <v>266272127</v>
      </c>
      <c r="O122" s="796"/>
      <c r="P122" s="796">
        <v>2247848</v>
      </c>
      <c r="Q122" s="794"/>
      <c r="R122" s="794"/>
      <c r="S122" s="794"/>
      <c r="T122" s="794"/>
      <c r="U122" s="794"/>
      <c r="V122" s="794"/>
      <c r="W122" s="794"/>
      <c r="X122" s="794"/>
    </row>
    <row r="123" spans="1:24" ht="12" customHeight="1">
      <c r="A123" s="696" t="s">
        <v>158</v>
      </c>
      <c r="B123" s="796">
        <v>47488200</v>
      </c>
      <c r="C123" s="804"/>
      <c r="D123" s="796">
        <v>1590864.1</v>
      </c>
      <c r="E123" s="804"/>
      <c r="F123" s="796">
        <v>2220830</v>
      </c>
      <c r="G123" s="804"/>
      <c r="H123" s="796">
        <v>22208.3</v>
      </c>
      <c r="I123" s="804"/>
      <c r="J123" s="796">
        <v>0</v>
      </c>
      <c r="K123" s="807"/>
      <c r="L123" s="796">
        <v>0</v>
      </c>
      <c r="M123" s="807"/>
      <c r="N123" s="796">
        <v>1478742717</v>
      </c>
      <c r="O123" s="804"/>
      <c r="P123" s="796">
        <v>10366994.490999999</v>
      </c>
      <c r="Q123" s="794"/>
      <c r="R123" s="794"/>
      <c r="S123" s="794"/>
      <c r="T123" s="794"/>
      <c r="U123" s="794"/>
      <c r="V123" s="794"/>
      <c r="W123" s="794"/>
      <c r="X123" s="794"/>
    </row>
    <row r="124" spans="1:24" ht="12" customHeight="1">
      <c r="A124" s="696" t="s">
        <v>160</v>
      </c>
      <c r="B124" s="796">
        <v>67046452</v>
      </c>
      <c r="C124" s="796"/>
      <c r="D124" s="796">
        <v>2941844.28</v>
      </c>
      <c r="E124" s="796"/>
      <c r="F124" s="796">
        <v>36921353</v>
      </c>
      <c r="G124" s="796"/>
      <c r="H124" s="796">
        <v>897188.88</v>
      </c>
      <c r="I124" s="796"/>
      <c r="J124" s="796">
        <v>9922430</v>
      </c>
      <c r="K124" s="796"/>
      <c r="L124" s="796">
        <v>99224.3</v>
      </c>
      <c r="M124" s="796"/>
      <c r="N124" s="796">
        <v>54515938</v>
      </c>
      <c r="O124" s="796"/>
      <c r="P124" s="796">
        <v>324628.14</v>
      </c>
      <c r="Q124" s="794"/>
      <c r="R124" s="794"/>
      <c r="S124" s="794"/>
      <c r="T124" s="794"/>
      <c r="U124" s="794"/>
      <c r="V124" s="794"/>
      <c r="W124" s="794"/>
      <c r="X124" s="794"/>
    </row>
    <row r="125" spans="1:24" ht="12" customHeight="1">
      <c r="A125" s="696" t="s">
        <v>162</v>
      </c>
      <c r="B125" s="796">
        <v>388236127</v>
      </c>
      <c r="C125" s="804"/>
      <c r="D125" s="796">
        <v>7278683.0200000005</v>
      </c>
      <c r="E125" s="804"/>
      <c r="F125" s="796">
        <v>62605300</v>
      </c>
      <c r="G125" s="804"/>
      <c r="H125" s="796">
        <v>1252106</v>
      </c>
      <c r="I125" s="804"/>
      <c r="J125" s="796">
        <v>26319200</v>
      </c>
      <c r="K125" s="804"/>
      <c r="L125" s="796">
        <v>1131725.6</v>
      </c>
      <c r="M125" s="804"/>
      <c r="N125" s="796">
        <v>146364559</v>
      </c>
      <c r="O125" s="804"/>
      <c r="P125" s="796">
        <v>861200.65</v>
      </c>
      <c r="Q125" s="794"/>
      <c r="R125" s="794"/>
      <c r="S125" s="794"/>
      <c r="T125" s="794"/>
      <c r="U125" s="794"/>
      <c r="V125" s="794"/>
      <c r="W125" s="794"/>
      <c r="X125" s="794"/>
    </row>
    <row r="126" spans="1:24" ht="12" customHeight="1">
      <c r="A126" s="696" t="s">
        <v>164</v>
      </c>
      <c r="B126" s="796">
        <v>387148928</v>
      </c>
      <c r="C126" s="804"/>
      <c r="D126" s="796">
        <v>12983194.74</v>
      </c>
      <c r="E126" s="804"/>
      <c r="F126" s="796">
        <v>61826275</v>
      </c>
      <c r="G126" s="804"/>
      <c r="H126" s="796">
        <v>800244.25</v>
      </c>
      <c r="I126" s="804"/>
      <c r="J126" s="796">
        <v>0</v>
      </c>
      <c r="K126" s="804"/>
      <c r="L126" s="796">
        <v>0</v>
      </c>
      <c r="M126" s="804"/>
      <c r="N126" s="796">
        <v>84239620</v>
      </c>
      <c r="O126" s="804"/>
      <c r="P126" s="796">
        <v>388641.11</v>
      </c>
      <c r="Q126" s="794"/>
      <c r="R126" s="794"/>
      <c r="S126" s="794"/>
      <c r="T126" s="794"/>
      <c r="U126" s="794"/>
      <c r="V126" s="794"/>
      <c r="W126" s="794"/>
      <c r="X126" s="794"/>
    </row>
    <row r="127" spans="1:24" ht="13.5">
      <c r="A127" s="783" t="s">
        <v>292</v>
      </c>
      <c r="B127" s="784"/>
      <c r="C127" s="752"/>
      <c r="D127" s="784"/>
      <c r="E127" s="752"/>
      <c r="F127" s="784"/>
      <c r="G127" s="752"/>
      <c r="H127" s="784"/>
      <c r="I127" s="752"/>
      <c r="J127" s="784"/>
      <c r="K127" s="752"/>
      <c r="L127" s="784"/>
      <c r="M127" s="752"/>
      <c r="N127" s="784"/>
      <c r="O127" s="752"/>
      <c r="P127" s="784"/>
      <c r="Q127" s="760"/>
      <c r="R127" s="760"/>
      <c r="S127" s="760"/>
      <c r="T127" s="760"/>
      <c r="U127" s="760"/>
      <c r="V127" s="760"/>
      <c r="W127" s="760"/>
      <c r="X127" s="760"/>
    </row>
    <row r="128" spans="1:24" s="769" customFormat="1" ht="12.75">
      <c r="A128" s="785" t="s">
        <v>498</v>
      </c>
      <c r="B128" s="785"/>
      <c r="C128" s="785"/>
      <c r="D128" s="785"/>
      <c r="E128" s="785"/>
      <c r="F128" s="785"/>
      <c r="G128" s="785"/>
      <c r="H128" s="785"/>
      <c r="I128" s="785"/>
      <c r="J128" s="785"/>
      <c r="K128" s="785"/>
      <c r="L128" s="785"/>
      <c r="M128" s="785"/>
      <c r="N128" s="785"/>
      <c r="O128" s="785"/>
      <c r="P128" s="785"/>
      <c r="Q128" s="811"/>
      <c r="R128" s="811"/>
      <c r="S128" s="811"/>
      <c r="T128" s="811"/>
      <c r="U128" s="811"/>
      <c r="V128" s="811"/>
      <c r="W128" s="811"/>
      <c r="X128" s="811"/>
    </row>
    <row r="129" spans="1:24" s="769" customFormat="1" ht="12.75">
      <c r="A129" s="700" t="s">
        <v>499</v>
      </c>
      <c r="B129" s="700"/>
      <c r="C129" s="700"/>
      <c r="D129" s="700"/>
      <c r="E129" s="700"/>
      <c r="F129" s="700"/>
      <c r="G129" s="700"/>
      <c r="H129" s="700"/>
      <c r="I129" s="700"/>
      <c r="J129" s="700"/>
      <c r="K129" s="700"/>
      <c r="L129" s="700"/>
      <c r="M129" s="700"/>
      <c r="N129" s="700"/>
      <c r="O129" s="700"/>
      <c r="P129" s="700"/>
      <c r="Q129" s="730"/>
      <c r="R129" s="730"/>
      <c r="S129" s="730"/>
      <c r="T129" s="730"/>
      <c r="U129" s="730"/>
      <c r="V129" s="730"/>
      <c r="W129" s="730"/>
      <c r="X129" s="730"/>
    </row>
    <row r="130" spans="1:24" ht="11.25" customHeight="1" thickBot="1">
      <c r="A130" s="702"/>
      <c r="B130" s="702"/>
      <c r="C130" s="702"/>
      <c r="D130" s="702"/>
      <c r="E130" s="702"/>
      <c r="F130" s="702"/>
      <c r="G130" s="702"/>
      <c r="H130" s="702"/>
      <c r="I130" s="702"/>
      <c r="J130" s="702"/>
      <c r="K130" s="702"/>
      <c r="L130" s="702"/>
      <c r="M130" s="702"/>
      <c r="N130" s="702"/>
      <c r="O130" s="702"/>
      <c r="P130" s="702"/>
      <c r="Q130" s="731"/>
      <c r="R130" s="731"/>
      <c r="S130" s="731"/>
      <c r="T130" s="731"/>
      <c r="U130" s="731"/>
      <c r="V130" s="731"/>
      <c r="W130" s="731"/>
      <c r="X130" s="731"/>
    </row>
    <row r="131" spans="1:24" ht="14.25" customHeight="1">
      <c r="A131" s="752"/>
      <c r="B131" s="985" t="s">
        <v>500</v>
      </c>
      <c r="C131" s="985"/>
      <c r="D131" s="985"/>
      <c r="E131" s="752"/>
      <c r="F131" s="985" t="s">
        <v>501</v>
      </c>
      <c r="G131" s="985"/>
      <c r="H131" s="985"/>
      <c r="I131" s="752"/>
      <c r="J131" s="985" t="s">
        <v>502</v>
      </c>
      <c r="K131" s="985"/>
      <c r="L131" s="985"/>
      <c r="M131" s="752"/>
      <c r="N131" s="985" t="s">
        <v>503</v>
      </c>
      <c r="O131" s="985"/>
      <c r="P131" s="985"/>
      <c r="Q131" s="788"/>
      <c r="R131" s="788"/>
      <c r="S131" s="788"/>
      <c r="T131" s="788"/>
      <c r="U131" s="788"/>
      <c r="V131" s="788"/>
      <c r="W131" s="788"/>
      <c r="X131" s="788"/>
    </row>
    <row r="132" spans="1:24" ht="12" customHeight="1">
      <c r="A132" s="789" t="s">
        <v>692</v>
      </c>
      <c r="B132" s="790" t="s">
        <v>504</v>
      </c>
      <c r="C132" s="703"/>
      <c r="D132" s="790" t="s">
        <v>505</v>
      </c>
      <c r="E132" s="703"/>
      <c r="F132" s="790" t="s">
        <v>504</v>
      </c>
      <c r="G132" s="703"/>
      <c r="H132" s="790" t="s">
        <v>505</v>
      </c>
      <c r="I132" s="703"/>
      <c r="J132" s="790" t="s">
        <v>504</v>
      </c>
      <c r="K132" s="703"/>
      <c r="L132" s="790" t="s">
        <v>505</v>
      </c>
      <c r="M132" s="703"/>
      <c r="N132" s="790" t="s">
        <v>504</v>
      </c>
      <c r="O132" s="703"/>
      <c r="P132" s="790" t="s">
        <v>505</v>
      </c>
      <c r="Q132" s="732"/>
      <c r="R132" s="732"/>
      <c r="S132" s="732"/>
      <c r="T132" s="732"/>
      <c r="U132" s="732"/>
      <c r="V132" s="732"/>
      <c r="W132" s="732"/>
      <c r="X132" s="732"/>
    </row>
    <row r="133" spans="2:24" ht="8.25" customHeight="1">
      <c r="B133" s="796"/>
      <c r="C133" s="798"/>
      <c r="D133" s="796"/>
      <c r="E133" s="798"/>
      <c r="F133" s="796"/>
      <c r="G133" s="798"/>
      <c r="H133" s="796"/>
      <c r="I133" s="798"/>
      <c r="J133" s="796"/>
      <c r="K133" s="798"/>
      <c r="L133" s="796"/>
      <c r="M133" s="798"/>
      <c r="N133" s="796"/>
      <c r="O133" s="798"/>
      <c r="P133" s="796"/>
      <c r="Q133" s="810"/>
      <c r="R133" s="810"/>
      <c r="S133" s="810"/>
      <c r="T133" s="810"/>
      <c r="U133" s="810"/>
      <c r="V133" s="810"/>
      <c r="W133" s="810"/>
      <c r="X133" s="810"/>
    </row>
    <row r="134" spans="1:24" ht="12" customHeight="1">
      <c r="A134" s="696" t="s">
        <v>166</v>
      </c>
      <c r="B134" s="791">
        <v>483780198</v>
      </c>
      <c r="C134" s="792"/>
      <c r="D134" s="791">
        <v>7247128.12</v>
      </c>
      <c r="E134" s="792"/>
      <c r="F134" s="791">
        <v>158176655</v>
      </c>
      <c r="G134" s="792"/>
      <c r="H134" s="791">
        <v>2451738.15</v>
      </c>
      <c r="I134" s="792"/>
      <c r="J134" s="791">
        <v>0</v>
      </c>
      <c r="K134" s="792"/>
      <c r="L134" s="791">
        <v>0</v>
      </c>
      <c r="M134" s="792"/>
      <c r="N134" s="791">
        <v>171979877</v>
      </c>
      <c r="O134" s="792"/>
      <c r="P134" s="793">
        <v>965869.23</v>
      </c>
      <c r="Q134" s="794"/>
      <c r="R134" s="794"/>
      <c r="S134" s="794"/>
      <c r="T134" s="794"/>
      <c r="U134" s="794"/>
      <c r="V134" s="794"/>
      <c r="W134" s="794"/>
      <c r="X134" s="794"/>
    </row>
    <row r="135" spans="1:24" ht="12" customHeight="1">
      <c r="A135" s="696" t="s">
        <v>168</v>
      </c>
      <c r="B135" s="796">
        <v>159234520</v>
      </c>
      <c r="C135" s="804"/>
      <c r="D135" s="796">
        <v>4324724.78</v>
      </c>
      <c r="E135" s="804"/>
      <c r="F135" s="796">
        <v>6671900</v>
      </c>
      <c r="G135" s="804"/>
      <c r="H135" s="796">
        <v>98788.65</v>
      </c>
      <c r="I135" s="804"/>
      <c r="J135" s="796">
        <v>12486540</v>
      </c>
      <c r="K135" s="804"/>
      <c r="L135" s="796">
        <v>56264.88</v>
      </c>
      <c r="M135" s="804"/>
      <c r="N135" s="796">
        <v>48805700</v>
      </c>
      <c r="O135" s="804"/>
      <c r="P135" s="796">
        <v>235651.8</v>
      </c>
      <c r="Q135" s="794"/>
      <c r="R135" s="794"/>
      <c r="S135" s="794"/>
      <c r="T135" s="794"/>
      <c r="U135" s="794"/>
      <c r="V135" s="794"/>
      <c r="W135" s="794"/>
      <c r="X135" s="794"/>
    </row>
    <row r="136" spans="1:24" ht="12" customHeight="1">
      <c r="A136" s="696" t="s">
        <v>170</v>
      </c>
      <c r="B136" s="796">
        <v>426001519</v>
      </c>
      <c r="C136" s="804"/>
      <c r="D136" s="796">
        <v>5971329.66</v>
      </c>
      <c r="E136" s="804"/>
      <c r="F136" s="796">
        <v>264844815</v>
      </c>
      <c r="G136" s="804"/>
      <c r="H136" s="796">
        <v>3045715.47</v>
      </c>
      <c r="I136" s="804"/>
      <c r="J136" s="796">
        <v>33314480</v>
      </c>
      <c r="K136" s="804"/>
      <c r="L136" s="796">
        <v>949463.03</v>
      </c>
      <c r="M136" s="804"/>
      <c r="N136" s="796">
        <v>112093170</v>
      </c>
      <c r="O136" s="804"/>
      <c r="P136" s="796">
        <v>641483.79</v>
      </c>
      <c r="Q136" s="794"/>
      <c r="R136" s="794"/>
      <c r="S136" s="794"/>
      <c r="T136" s="794"/>
      <c r="U136" s="794"/>
      <c r="V136" s="794"/>
      <c r="W136" s="794"/>
      <c r="X136" s="794"/>
    </row>
    <row r="137" spans="1:24" ht="12" customHeight="1">
      <c r="A137" s="696" t="s">
        <v>172</v>
      </c>
      <c r="B137" s="796">
        <v>237372142</v>
      </c>
      <c r="C137" s="804"/>
      <c r="D137" s="796">
        <v>4525896</v>
      </c>
      <c r="E137" s="804"/>
      <c r="F137" s="796">
        <v>199895630</v>
      </c>
      <c r="G137" s="804"/>
      <c r="H137" s="796">
        <v>2998435</v>
      </c>
      <c r="I137" s="804"/>
      <c r="J137" s="796">
        <v>62855338</v>
      </c>
      <c r="K137" s="804"/>
      <c r="L137" s="796">
        <v>351990</v>
      </c>
      <c r="M137" s="804"/>
      <c r="N137" s="796">
        <v>162428885</v>
      </c>
      <c r="O137" s="804"/>
      <c r="P137" s="796">
        <v>699996</v>
      </c>
      <c r="Q137" s="794"/>
      <c r="R137" s="794"/>
      <c r="S137" s="794"/>
      <c r="T137" s="794"/>
      <c r="U137" s="794"/>
      <c r="V137" s="794"/>
      <c r="W137" s="794"/>
      <c r="X137" s="794"/>
    </row>
    <row r="138" spans="1:24" ht="12" customHeight="1">
      <c r="A138" s="696" t="s">
        <v>174</v>
      </c>
      <c r="B138" s="796">
        <v>553944131</v>
      </c>
      <c r="C138" s="804"/>
      <c r="D138" s="796">
        <v>19702724.950000003</v>
      </c>
      <c r="E138" s="804"/>
      <c r="F138" s="796">
        <v>118799410</v>
      </c>
      <c r="G138" s="804"/>
      <c r="H138" s="796">
        <v>4668427.76</v>
      </c>
      <c r="I138" s="804"/>
      <c r="J138" s="796">
        <v>0</v>
      </c>
      <c r="K138" s="807"/>
      <c r="L138" s="796">
        <v>0</v>
      </c>
      <c r="M138" s="807"/>
      <c r="N138" s="796">
        <v>436406955</v>
      </c>
      <c r="O138" s="804"/>
      <c r="P138" s="796">
        <v>2781939.56</v>
      </c>
      <c r="Q138" s="794"/>
      <c r="R138" s="794"/>
      <c r="S138" s="794"/>
      <c r="T138" s="794"/>
      <c r="U138" s="794"/>
      <c r="V138" s="794"/>
      <c r="W138" s="794"/>
      <c r="X138" s="794"/>
    </row>
    <row r="139" ht="12" customHeight="1"/>
    <row r="140" spans="1:24" ht="12.75" customHeight="1">
      <c r="A140" s="740" t="s">
        <v>800</v>
      </c>
      <c r="B140" s="740">
        <f>SUM(B8:B42,B50:B84,B92:B126,B134:B138)</f>
        <v>49213407897.41</v>
      </c>
      <c r="C140" s="740"/>
      <c r="D140" s="740">
        <f>SUM(D8:D42,D50:D84,D92:D126,D134:D138)</f>
        <v>1718976271.1620197</v>
      </c>
      <c r="E140" s="740"/>
      <c r="F140" s="740">
        <f>SUM(F8:F42,F50:F84,F92:F126,F134:F138)</f>
        <v>7701179925</v>
      </c>
      <c r="G140" s="740"/>
      <c r="H140" s="740">
        <f>SUM(H8:H42,H50:H84,H92:H126,H134:H138)</f>
        <v>132703134.36299999</v>
      </c>
      <c r="I140" s="740"/>
      <c r="J140" s="740">
        <f>SUM(J8:J42,J50:J84,J92:J126,J134:J138)</f>
        <v>1210755881</v>
      </c>
      <c r="K140" s="740"/>
      <c r="L140" s="740">
        <f>SUM(L8:L42,L50:L84,L92:L126,L134:L138)</f>
        <v>12141995.870000001</v>
      </c>
      <c r="M140" s="740"/>
      <c r="N140" s="740">
        <f>SUM(N8:N42,N50:N84,N92:N126,N134:N138)</f>
        <v>26732816113.010002</v>
      </c>
      <c r="O140" s="740"/>
      <c r="P140" s="740">
        <f>SUM(P8:P42,P50:P84,P92:P126,P134:P138)</f>
        <v>203316066.20266002</v>
      </c>
      <c r="Q140" s="782"/>
      <c r="R140" s="782"/>
      <c r="S140" s="782"/>
      <c r="T140" s="782"/>
      <c r="U140" s="782"/>
      <c r="V140" s="782"/>
      <c r="W140" s="782"/>
      <c r="X140" s="782"/>
    </row>
    <row r="141" spans="1:24" ht="12" customHeight="1">
      <c r="A141" s="745"/>
      <c r="B141" s="745"/>
      <c r="C141" s="745"/>
      <c r="D141" s="745"/>
      <c r="E141" s="745"/>
      <c r="F141" s="745"/>
      <c r="G141" s="745"/>
      <c r="H141" s="745"/>
      <c r="I141" s="745"/>
      <c r="J141" s="745"/>
      <c r="K141" s="745"/>
      <c r="L141" s="745"/>
      <c r="M141" s="745"/>
      <c r="N141" s="745"/>
      <c r="O141" s="745"/>
      <c r="P141" s="745"/>
      <c r="Q141" s="782"/>
      <c r="R141" s="782"/>
      <c r="S141" s="782"/>
      <c r="T141" s="782"/>
      <c r="U141" s="782"/>
      <c r="V141" s="782"/>
      <c r="W141" s="782"/>
      <c r="X141" s="782"/>
    </row>
    <row r="142" spans="1:24" ht="12.75" customHeight="1" thickBot="1">
      <c r="A142" s="779"/>
      <c r="B142" s="812"/>
      <c r="C142" s="779"/>
      <c r="D142" s="812"/>
      <c r="E142" s="779"/>
      <c r="F142" s="812"/>
      <c r="G142" s="779"/>
      <c r="H142" s="812"/>
      <c r="I142" s="779"/>
      <c r="J142" s="812"/>
      <c r="K142" s="779"/>
      <c r="L142" s="812"/>
      <c r="M142" s="779"/>
      <c r="N142" s="812"/>
      <c r="O142" s="779"/>
      <c r="P142" s="812"/>
      <c r="Q142" s="813"/>
      <c r="R142" s="813"/>
      <c r="S142" s="813"/>
      <c r="T142" s="813"/>
      <c r="U142" s="813"/>
      <c r="V142" s="813"/>
      <c r="W142" s="813"/>
      <c r="X142" s="813"/>
    </row>
    <row r="143" spans="1:24" ht="14.25" customHeight="1">
      <c r="A143" s="752"/>
      <c r="B143" s="985" t="s">
        <v>500</v>
      </c>
      <c r="C143" s="985"/>
      <c r="D143" s="985"/>
      <c r="E143" s="752"/>
      <c r="F143" s="985" t="s">
        <v>501</v>
      </c>
      <c r="G143" s="985"/>
      <c r="H143" s="985"/>
      <c r="I143" s="752"/>
      <c r="J143" s="985" t="s">
        <v>502</v>
      </c>
      <c r="K143" s="985"/>
      <c r="L143" s="985"/>
      <c r="M143" s="752"/>
      <c r="N143" s="985" t="s">
        <v>503</v>
      </c>
      <c r="O143" s="985"/>
      <c r="P143" s="985"/>
      <c r="Q143" s="788"/>
      <c r="R143" s="788"/>
      <c r="S143" s="788"/>
      <c r="T143" s="788"/>
      <c r="U143" s="788"/>
      <c r="V143" s="788"/>
      <c r="W143" s="788"/>
      <c r="X143" s="788"/>
    </row>
    <row r="144" spans="1:24" ht="12" customHeight="1">
      <c r="A144" s="789" t="s">
        <v>801</v>
      </c>
      <c r="B144" s="790" t="s">
        <v>504</v>
      </c>
      <c r="C144" s="703"/>
      <c r="D144" s="790" t="s">
        <v>505</v>
      </c>
      <c r="E144" s="703"/>
      <c r="F144" s="790" t="s">
        <v>504</v>
      </c>
      <c r="G144" s="703"/>
      <c r="H144" s="790" t="s">
        <v>505</v>
      </c>
      <c r="I144" s="703"/>
      <c r="J144" s="790" t="s">
        <v>504</v>
      </c>
      <c r="K144" s="703"/>
      <c r="L144" s="790" t="s">
        <v>505</v>
      </c>
      <c r="M144" s="703"/>
      <c r="N144" s="790" t="s">
        <v>504</v>
      </c>
      <c r="O144" s="703"/>
      <c r="P144" s="790" t="s">
        <v>505</v>
      </c>
      <c r="Q144" s="732"/>
      <c r="R144" s="732"/>
      <c r="S144" s="732"/>
      <c r="T144" s="732"/>
      <c r="U144" s="732"/>
      <c r="V144" s="732"/>
      <c r="W144" s="732"/>
      <c r="X144" s="732"/>
    </row>
    <row r="145" ht="8.25" customHeight="1"/>
    <row r="146" spans="1:24" ht="12" customHeight="1">
      <c r="A146" s="696" t="s">
        <v>179</v>
      </c>
      <c r="B146" s="814">
        <v>1441485690.42</v>
      </c>
      <c r="C146" s="804"/>
      <c r="D146" s="791">
        <v>59385960.19</v>
      </c>
      <c r="E146" s="795"/>
      <c r="F146" s="814">
        <v>14277271.99</v>
      </c>
      <c r="G146" s="791"/>
      <c r="H146" s="814">
        <v>642477.2395499999</v>
      </c>
      <c r="I146" s="791"/>
      <c r="J146" s="814">
        <v>0</v>
      </c>
      <c r="K146" s="791"/>
      <c r="L146" s="814">
        <v>0</v>
      </c>
      <c r="M146" s="791"/>
      <c r="N146" s="814">
        <v>883697497</v>
      </c>
      <c r="O146" s="791"/>
      <c r="P146" s="793">
        <v>7991625.77079</v>
      </c>
      <c r="Q146" s="794"/>
      <c r="R146" s="794"/>
      <c r="S146" s="794"/>
      <c r="T146" s="794"/>
      <c r="U146" s="794"/>
      <c r="V146" s="794"/>
      <c r="W146" s="794"/>
      <c r="X146" s="794"/>
    </row>
    <row r="147" spans="1:24" ht="12" customHeight="1">
      <c r="A147" s="696" t="s">
        <v>78</v>
      </c>
      <c r="B147" s="795">
        <v>46019044</v>
      </c>
      <c r="C147" s="804"/>
      <c r="D147" s="795">
        <v>969225.98</v>
      </c>
      <c r="E147" s="804"/>
      <c r="F147" s="795">
        <v>36509350</v>
      </c>
      <c r="G147" s="804"/>
      <c r="H147" s="795">
        <v>474621.55</v>
      </c>
      <c r="I147" s="804"/>
      <c r="J147" s="802">
        <v>0</v>
      </c>
      <c r="K147" s="807"/>
      <c r="L147" s="807">
        <v>0</v>
      </c>
      <c r="M147" s="807"/>
      <c r="N147" s="795">
        <v>8502100</v>
      </c>
      <c r="O147" s="804"/>
      <c r="P147" s="797">
        <v>77077.6</v>
      </c>
      <c r="Q147" s="794"/>
      <c r="R147" s="794"/>
      <c r="S147" s="794"/>
      <c r="T147" s="794"/>
      <c r="U147" s="794"/>
      <c r="V147" s="794"/>
      <c r="W147" s="794"/>
      <c r="X147" s="794"/>
    </row>
    <row r="148" spans="1:24" ht="12" customHeight="1">
      <c r="A148" s="696" t="s">
        <v>181</v>
      </c>
      <c r="B148" s="795">
        <v>48947155</v>
      </c>
      <c r="C148" s="796"/>
      <c r="D148" s="795">
        <v>3333331</v>
      </c>
      <c r="E148" s="796"/>
      <c r="F148" s="795">
        <v>10657820</v>
      </c>
      <c r="G148" s="796"/>
      <c r="H148" s="795">
        <v>746047.4</v>
      </c>
      <c r="I148" s="796"/>
      <c r="J148" s="802">
        <v>0</v>
      </c>
      <c r="K148" s="807"/>
      <c r="L148" s="807">
        <v>0</v>
      </c>
      <c r="M148" s="807"/>
      <c r="N148" s="795">
        <v>15375438</v>
      </c>
      <c r="O148" s="804"/>
      <c r="P148" s="797">
        <v>144510.32</v>
      </c>
      <c r="Q148" s="794"/>
      <c r="R148" s="794"/>
      <c r="S148" s="794"/>
      <c r="T148" s="794"/>
      <c r="U148" s="794"/>
      <c r="V148" s="794"/>
      <c r="W148" s="794"/>
      <c r="X148" s="794"/>
    </row>
    <row r="149" spans="1:24" ht="12" customHeight="1">
      <c r="A149" s="696" t="s">
        <v>183</v>
      </c>
      <c r="B149" s="795">
        <v>27894115</v>
      </c>
      <c r="C149" s="804"/>
      <c r="D149" s="795">
        <v>1604121</v>
      </c>
      <c r="E149" s="804"/>
      <c r="F149" s="795">
        <v>7363555</v>
      </c>
      <c r="G149" s="796"/>
      <c r="H149" s="795">
        <v>312951</v>
      </c>
      <c r="I149" s="796"/>
      <c r="J149" s="802">
        <v>0</v>
      </c>
      <c r="K149" s="807"/>
      <c r="L149" s="807">
        <v>0</v>
      </c>
      <c r="M149" s="807"/>
      <c r="N149" s="795">
        <v>11824822</v>
      </c>
      <c r="O149" s="804"/>
      <c r="P149" s="797">
        <v>101308.64</v>
      </c>
      <c r="Q149" s="794"/>
      <c r="R149" s="794"/>
      <c r="S149" s="794"/>
      <c r="T149" s="794"/>
      <c r="U149" s="794"/>
      <c r="V149" s="794"/>
      <c r="W149" s="794"/>
      <c r="X149" s="794"/>
    </row>
    <row r="150" spans="1:24" ht="12" customHeight="1">
      <c r="A150" s="696" t="s">
        <v>185</v>
      </c>
      <c r="B150" s="795">
        <v>222376486</v>
      </c>
      <c r="C150" s="804"/>
      <c r="D150" s="795">
        <v>9305568.68</v>
      </c>
      <c r="E150" s="804"/>
      <c r="F150" s="795">
        <v>8269482</v>
      </c>
      <c r="G150" s="796"/>
      <c r="H150" s="795">
        <v>347318.24</v>
      </c>
      <c r="I150" s="796"/>
      <c r="J150" s="802">
        <v>0</v>
      </c>
      <c r="K150" s="807"/>
      <c r="L150" s="807">
        <v>0</v>
      </c>
      <c r="M150" s="807"/>
      <c r="N150" s="795">
        <v>117020955</v>
      </c>
      <c r="O150" s="804"/>
      <c r="P150" s="797">
        <v>1119657.27</v>
      </c>
      <c r="Q150" s="794"/>
      <c r="R150" s="794"/>
      <c r="S150" s="794"/>
      <c r="T150" s="794"/>
      <c r="U150" s="794"/>
      <c r="V150" s="794"/>
      <c r="W150" s="794"/>
      <c r="X150" s="794"/>
    </row>
    <row r="151" spans="2:24" ht="8.25" customHeight="1">
      <c r="B151" s="795"/>
      <c r="C151" s="804"/>
      <c r="D151" s="795"/>
      <c r="E151" s="804"/>
      <c r="F151" s="795"/>
      <c r="G151" s="796"/>
      <c r="H151" s="795"/>
      <c r="I151" s="796"/>
      <c r="J151" s="802"/>
      <c r="K151" s="807"/>
      <c r="L151" s="807"/>
      <c r="M151" s="807"/>
      <c r="N151" s="795"/>
      <c r="O151" s="804"/>
      <c r="P151" s="797"/>
      <c r="Q151" s="794"/>
      <c r="R151" s="794"/>
      <c r="S151" s="794"/>
      <c r="T151" s="794"/>
      <c r="U151" s="794"/>
      <c r="V151" s="794"/>
      <c r="W151" s="794"/>
      <c r="X151" s="794"/>
    </row>
    <row r="152" spans="1:24" ht="12" customHeight="1">
      <c r="A152" s="696" t="s">
        <v>130</v>
      </c>
      <c r="B152" s="795">
        <v>1639369540</v>
      </c>
      <c r="C152" s="807"/>
      <c r="D152" s="795">
        <v>64482543</v>
      </c>
      <c r="E152" s="802"/>
      <c r="F152" s="795">
        <v>84767800</v>
      </c>
      <c r="G152" s="796"/>
      <c r="H152" s="795">
        <v>2712570</v>
      </c>
      <c r="I152" s="796"/>
      <c r="J152" s="802">
        <v>0</v>
      </c>
      <c r="K152" s="807"/>
      <c r="L152" s="807">
        <v>0</v>
      </c>
      <c r="M152" s="807"/>
      <c r="N152" s="795">
        <v>1033295763</v>
      </c>
      <c r="O152" s="802"/>
      <c r="P152" s="797">
        <v>10863286</v>
      </c>
      <c r="Q152" s="794"/>
      <c r="R152" s="794"/>
      <c r="S152" s="794"/>
      <c r="T152" s="794"/>
      <c r="U152" s="794"/>
      <c r="V152" s="794"/>
      <c r="W152" s="794"/>
      <c r="X152" s="794"/>
    </row>
    <row r="153" spans="1:24" ht="12" customHeight="1">
      <c r="A153" s="696" t="s">
        <v>132</v>
      </c>
      <c r="B153" s="795">
        <v>124405489</v>
      </c>
      <c r="C153" s="804"/>
      <c r="D153" s="795">
        <v>4354192</v>
      </c>
      <c r="E153" s="795"/>
      <c r="F153" s="795">
        <v>3516509</v>
      </c>
      <c r="G153" s="796"/>
      <c r="H153" s="795">
        <v>70330</v>
      </c>
      <c r="I153" s="796"/>
      <c r="J153" s="802">
        <v>0</v>
      </c>
      <c r="K153" s="807"/>
      <c r="L153" s="807">
        <v>0</v>
      </c>
      <c r="M153" s="807"/>
      <c r="N153" s="795">
        <v>29896895</v>
      </c>
      <c r="O153" s="795"/>
      <c r="P153" s="797">
        <v>327938</v>
      </c>
      <c r="Q153" s="794"/>
      <c r="R153" s="794"/>
      <c r="S153" s="794"/>
      <c r="T153" s="794"/>
      <c r="U153" s="794"/>
      <c r="V153" s="794"/>
      <c r="W153" s="794"/>
      <c r="X153" s="794"/>
    </row>
    <row r="154" spans="1:24" ht="12" customHeight="1">
      <c r="A154" s="696" t="s">
        <v>134</v>
      </c>
      <c r="B154" s="795">
        <v>23127810</v>
      </c>
      <c r="C154" s="804"/>
      <c r="D154" s="795">
        <v>1234379.5</v>
      </c>
      <c r="E154" s="795"/>
      <c r="F154" s="795">
        <v>75747170</v>
      </c>
      <c r="G154" s="796"/>
      <c r="H154" s="795">
        <v>4181243.81</v>
      </c>
      <c r="I154" s="796"/>
      <c r="J154" s="802">
        <v>0</v>
      </c>
      <c r="K154" s="807"/>
      <c r="L154" s="807">
        <v>0</v>
      </c>
      <c r="M154" s="807"/>
      <c r="N154" s="795">
        <v>21436841</v>
      </c>
      <c r="O154" s="795"/>
      <c r="P154" s="797">
        <v>143235.09</v>
      </c>
      <c r="Q154" s="794"/>
      <c r="R154" s="794"/>
      <c r="S154" s="794"/>
      <c r="T154" s="794"/>
      <c r="U154" s="794"/>
      <c r="V154" s="794"/>
      <c r="W154" s="794"/>
      <c r="X154" s="794"/>
    </row>
    <row r="155" spans="1:24" ht="12" customHeight="1">
      <c r="A155" s="696" t="s">
        <v>136</v>
      </c>
      <c r="B155" s="795">
        <v>291007926</v>
      </c>
      <c r="C155" s="804"/>
      <c r="D155" s="795">
        <v>8515673.2569</v>
      </c>
      <c r="E155" s="795"/>
      <c r="F155" s="795">
        <v>84884964</v>
      </c>
      <c r="G155" s="796"/>
      <c r="H155" s="795">
        <v>1273274.46</v>
      </c>
      <c r="I155" s="796"/>
      <c r="J155" s="802">
        <v>0</v>
      </c>
      <c r="K155" s="807"/>
      <c r="L155" s="807">
        <v>0</v>
      </c>
      <c r="M155" s="807"/>
      <c r="N155" s="795">
        <v>96422322</v>
      </c>
      <c r="O155" s="795"/>
      <c r="P155" s="797">
        <v>720749.323</v>
      </c>
      <c r="Q155" s="794"/>
      <c r="R155" s="794"/>
      <c r="S155" s="794"/>
      <c r="T155" s="794"/>
      <c r="U155" s="794"/>
      <c r="V155" s="794"/>
      <c r="W155" s="794"/>
      <c r="X155" s="794"/>
    </row>
    <row r="156" spans="1:24" ht="12" customHeight="1">
      <c r="A156" s="696" t="s">
        <v>138</v>
      </c>
      <c r="B156" s="795">
        <v>32191426</v>
      </c>
      <c r="C156" s="796"/>
      <c r="D156" s="795">
        <v>1566136.13</v>
      </c>
      <c r="E156" s="796"/>
      <c r="F156" s="795">
        <v>4521261</v>
      </c>
      <c r="G156" s="796"/>
      <c r="H156" s="795">
        <v>226063</v>
      </c>
      <c r="I156" s="796"/>
      <c r="J156" s="795">
        <v>0</v>
      </c>
      <c r="K156" s="796"/>
      <c r="L156" s="795">
        <v>0</v>
      </c>
      <c r="M156" s="796"/>
      <c r="N156" s="795">
        <v>14458789</v>
      </c>
      <c r="O156" s="796"/>
      <c r="P156" s="797">
        <v>121797.85</v>
      </c>
      <c r="Q156" s="794"/>
      <c r="R156" s="794"/>
      <c r="S156" s="794"/>
      <c r="T156" s="794"/>
      <c r="U156" s="794"/>
      <c r="V156" s="794"/>
      <c r="W156" s="794"/>
      <c r="X156" s="794"/>
    </row>
    <row r="157" spans="2:24" ht="8.25" customHeight="1">
      <c r="B157" s="795"/>
      <c r="C157" s="796"/>
      <c r="D157" s="795"/>
      <c r="E157" s="796"/>
      <c r="F157" s="795"/>
      <c r="G157" s="796"/>
      <c r="H157" s="795"/>
      <c r="I157" s="796"/>
      <c r="J157" s="795"/>
      <c r="K157" s="796"/>
      <c r="L157" s="795"/>
      <c r="M157" s="796"/>
      <c r="N157" s="795"/>
      <c r="O157" s="796"/>
      <c r="P157" s="797"/>
      <c r="Q157" s="794"/>
      <c r="R157" s="794"/>
      <c r="S157" s="794"/>
      <c r="T157" s="794"/>
      <c r="U157" s="794"/>
      <c r="V157" s="794"/>
      <c r="W157" s="794"/>
      <c r="X157" s="794"/>
    </row>
    <row r="158" spans="1:24" ht="12" customHeight="1">
      <c r="A158" s="696" t="s">
        <v>116</v>
      </c>
      <c r="B158" s="795">
        <v>266672880</v>
      </c>
      <c r="C158" s="796"/>
      <c r="D158" s="795">
        <v>9808868.34</v>
      </c>
      <c r="E158" s="796"/>
      <c r="F158" s="795">
        <v>1176212</v>
      </c>
      <c r="G158" s="796"/>
      <c r="H158" s="795">
        <v>48577.57</v>
      </c>
      <c r="I158" s="796"/>
      <c r="J158" s="795">
        <v>0</v>
      </c>
      <c r="K158" s="796"/>
      <c r="L158" s="795">
        <v>0</v>
      </c>
      <c r="M158" s="796"/>
      <c r="N158" s="795">
        <v>115772006</v>
      </c>
      <c r="O158" s="796"/>
      <c r="P158" s="797">
        <v>1172218.48</v>
      </c>
      <c r="Q158" s="794"/>
      <c r="R158" s="794"/>
      <c r="S158" s="794"/>
      <c r="T158" s="794"/>
      <c r="U158" s="794"/>
      <c r="V158" s="794"/>
      <c r="W158" s="794"/>
      <c r="X158" s="794"/>
    </row>
    <row r="159" spans="1:24" ht="12" customHeight="1">
      <c r="A159" s="696" t="s">
        <v>140</v>
      </c>
      <c r="B159" s="795">
        <v>107663625</v>
      </c>
      <c r="C159" s="796"/>
      <c r="D159" s="795">
        <v>3876115</v>
      </c>
      <c r="E159" s="796"/>
      <c r="F159" s="795">
        <v>0</v>
      </c>
      <c r="G159" s="796"/>
      <c r="H159" s="795">
        <v>0</v>
      </c>
      <c r="I159" s="796"/>
      <c r="J159" s="795">
        <v>0</v>
      </c>
      <c r="K159" s="796"/>
      <c r="L159" s="795">
        <v>0</v>
      </c>
      <c r="M159" s="796"/>
      <c r="N159" s="802">
        <v>22337486</v>
      </c>
      <c r="O159" s="796"/>
      <c r="P159" s="809">
        <v>239011.1002</v>
      </c>
      <c r="Q159" s="794"/>
      <c r="R159" s="794"/>
      <c r="S159" s="794"/>
      <c r="T159" s="794"/>
      <c r="U159" s="794"/>
      <c r="V159" s="794"/>
      <c r="W159" s="794"/>
      <c r="X159" s="794"/>
    </row>
    <row r="160" spans="1:24" ht="12" customHeight="1">
      <c r="A160" s="696" t="s">
        <v>812</v>
      </c>
      <c r="B160" s="795">
        <v>58523262</v>
      </c>
      <c r="C160" s="796"/>
      <c r="D160" s="795">
        <v>2318499.83</v>
      </c>
      <c r="E160" s="796"/>
      <c r="F160" s="795">
        <v>3028995</v>
      </c>
      <c r="G160" s="796"/>
      <c r="H160" s="795">
        <v>60579.9</v>
      </c>
      <c r="I160" s="796"/>
      <c r="J160" s="795">
        <v>0</v>
      </c>
      <c r="K160" s="796"/>
      <c r="L160" s="795">
        <v>0</v>
      </c>
      <c r="M160" s="796"/>
      <c r="N160" s="795">
        <v>7273501</v>
      </c>
      <c r="O160" s="796"/>
      <c r="P160" s="797">
        <v>57320.5</v>
      </c>
      <c r="Q160" s="794"/>
      <c r="R160" s="794"/>
      <c r="S160" s="794"/>
      <c r="T160" s="794"/>
      <c r="U160" s="794"/>
      <c r="V160" s="794"/>
      <c r="W160" s="794"/>
      <c r="X160" s="794"/>
    </row>
    <row r="161" spans="1:24" ht="12" customHeight="1">
      <c r="A161" s="696" t="s">
        <v>143</v>
      </c>
      <c r="B161" s="795">
        <v>267156571</v>
      </c>
      <c r="C161" s="804"/>
      <c r="D161" s="795">
        <v>7207544.44</v>
      </c>
      <c r="E161" s="795"/>
      <c r="F161" s="795">
        <v>8244261</v>
      </c>
      <c r="G161" s="795"/>
      <c r="H161" s="795">
        <v>65174.11</v>
      </c>
      <c r="I161" s="795"/>
      <c r="J161" s="795">
        <v>0</v>
      </c>
      <c r="K161" s="795"/>
      <c r="L161" s="795">
        <v>0</v>
      </c>
      <c r="M161" s="795"/>
      <c r="N161" s="795">
        <v>92224942</v>
      </c>
      <c r="O161" s="795"/>
      <c r="P161" s="797">
        <v>628963.27</v>
      </c>
      <c r="Q161" s="794"/>
      <c r="R161" s="794"/>
      <c r="S161" s="794"/>
      <c r="T161" s="794"/>
      <c r="U161" s="794"/>
      <c r="V161" s="794"/>
      <c r="W161" s="794"/>
      <c r="X161" s="794"/>
    </row>
    <row r="162" spans="1:24" ht="12" customHeight="1">
      <c r="A162" s="696" t="s">
        <v>145</v>
      </c>
      <c r="B162" s="795">
        <v>34199925</v>
      </c>
      <c r="C162" s="796"/>
      <c r="D162" s="795">
        <v>561072.94</v>
      </c>
      <c r="E162" s="796"/>
      <c r="F162" s="795">
        <v>58694118</v>
      </c>
      <c r="G162" s="796"/>
      <c r="H162" s="795">
        <v>833456.49</v>
      </c>
      <c r="I162" s="796"/>
      <c r="J162" s="795">
        <v>0</v>
      </c>
      <c r="K162" s="796"/>
      <c r="L162" s="795">
        <v>0</v>
      </c>
      <c r="M162" s="796"/>
      <c r="N162" s="795">
        <v>13508654</v>
      </c>
      <c r="O162" s="796"/>
      <c r="P162" s="797">
        <v>77335.12</v>
      </c>
      <c r="Q162" s="794"/>
      <c r="R162" s="794"/>
      <c r="S162" s="794"/>
      <c r="T162" s="794"/>
      <c r="U162" s="794"/>
      <c r="V162" s="794"/>
      <c r="W162" s="794"/>
      <c r="X162" s="794"/>
    </row>
    <row r="163" spans="2:24" ht="8.25" customHeight="1">
      <c r="B163" s="795"/>
      <c r="C163" s="796"/>
      <c r="D163" s="795"/>
      <c r="E163" s="796"/>
      <c r="F163" s="795"/>
      <c r="G163" s="796"/>
      <c r="H163" s="795"/>
      <c r="I163" s="796"/>
      <c r="J163" s="795"/>
      <c r="K163" s="796"/>
      <c r="L163" s="795"/>
      <c r="M163" s="796"/>
      <c r="N163" s="795"/>
      <c r="O163" s="796"/>
      <c r="P163" s="797"/>
      <c r="Q163" s="794"/>
      <c r="R163" s="794"/>
      <c r="S163" s="794"/>
      <c r="T163" s="794"/>
      <c r="U163" s="794"/>
      <c r="V163" s="794"/>
      <c r="W163" s="794"/>
      <c r="X163" s="794"/>
    </row>
    <row r="164" spans="1:24" ht="12" customHeight="1">
      <c r="A164" s="696" t="s">
        <v>147</v>
      </c>
      <c r="B164" s="795">
        <v>984802056</v>
      </c>
      <c r="C164" s="804"/>
      <c r="D164" s="795">
        <v>35635862.85</v>
      </c>
      <c r="E164" s="795"/>
      <c r="F164" s="795">
        <v>59853048</v>
      </c>
      <c r="G164" s="795"/>
      <c r="H164" s="795">
        <v>2094857.26</v>
      </c>
      <c r="I164" s="795"/>
      <c r="J164" s="795">
        <v>0</v>
      </c>
      <c r="K164" s="802"/>
      <c r="L164" s="795">
        <v>0</v>
      </c>
      <c r="M164" s="802"/>
      <c r="N164" s="795">
        <v>272259904</v>
      </c>
      <c r="O164" s="795"/>
      <c r="P164" s="797">
        <v>2863757.16</v>
      </c>
      <c r="Q164" s="794"/>
      <c r="R164" s="794"/>
      <c r="S164" s="794"/>
      <c r="T164" s="794"/>
      <c r="U164" s="794"/>
      <c r="V164" s="794"/>
      <c r="W164" s="794"/>
      <c r="X164" s="794"/>
    </row>
    <row r="165" spans="1:24" ht="12" customHeight="1">
      <c r="A165" s="696" t="s">
        <v>471</v>
      </c>
      <c r="B165" s="795">
        <v>296088800</v>
      </c>
      <c r="C165" s="804"/>
      <c r="D165" s="795">
        <v>7547999.38</v>
      </c>
      <c r="E165" s="795"/>
      <c r="F165" s="795">
        <v>103976700</v>
      </c>
      <c r="G165" s="795"/>
      <c r="H165" s="795">
        <v>2079534</v>
      </c>
      <c r="I165" s="795"/>
      <c r="J165" s="795">
        <v>0</v>
      </c>
      <c r="K165" s="795"/>
      <c r="L165" s="795">
        <v>0</v>
      </c>
      <c r="M165" s="795"/>
      <c r="N165" s="795">
        <v>69851508</v>
      </c>
      <c r="O165" s="795"/>
      <c r="P165" s="797">
        <v>433074.3887</v>
      </c>
      <c r="Q165" s="794"/>
      <c r="R165" s="794"/>
      <c r="S165" s="794"/>
      <c r="T165" s="794"/>
      <c r="U165" s="794"/>
      <c r="V165" s="794"/>
      <c r="W165" s="794"/>
      <c r="X165" s="794"/>
    </row>
    <row r="166" spans="1:24" ht="12" customHeight="1">
      <c r="A166" s="696" t="s">
        <v>151</v>
      </c>
      <c r="B166" s="795">
        <v>102283589</v>
      </c>
      <c r="C166" s="804"/>
      <c r="D166" s="795">
        <v>3565694.36</v>
      </c>
      <c r="E166" s="795"/>
      <c r="F166" s="795">
        <v>140866828</v>
      </c>
      <c r="G166" s="795"/>
      <c r="H166" s="795">
        <v>4296438.32</v>
      </c>
      <c r="I166" s="795"/>
      <c r="J166" s="795">
        <v>0</v>
      </c>
      <c r="K166" s="795"/>
      <c r="L166" s="795">
        <v>0</v>
      </c>
      <c r="M166" s="795"/>
      <c r="N166" s="795">
        <v>344073128</v>
      </c>
      <c r="O166" s="795"/>
      <c r="P166" s="797">
        <v>3305176.35</v>
      </c>
      <c r="Q166" s="794"/>
      <c r="R166" s="794"/>
      <c r="S166" s="794"/>
      <c r="T166" s="794"/>
      <c r="U166" s="794"/>
      <c r="V166" s="794"/>
      <c r="W166" s="794"/>
      <c r="X166" s="794"/>
    </row>
    <row r="167" spans="1:24" ht="12" customHeight="1">
      <c r="A167" s="698" t="s">
        <v>472</v>
      </c>
      <c r="B167" s="797">
        <v>29579504.02</v>
      </c>
      <c r="C167" s="808"/>
      <c r="D167" s="797">
        <v>1042057.7</v>
      </c>
      <c r="E167" s="797"/>
      <c r="F167" s="797">
        <v>57534.85</v>
      </c>
      <c r="G167" s="797"/>
      <c r="H167" s="797">
        <v>2272.62</v>
      </c>
      <c r="I167" s="797"/>
      <c r="J167" s="797">
        <v>0</v>
      </c>
      <c r="K167" s="809"/>
      <c r="L167" s="797">
        <v>0</v>
      </c>
      <c r="M167" s="809"/>
      <c r="N167" s="797">
        <v>13975272</v>
      </c>
      <c r="O167" s="797"/>
      <c r="P167" s="797">
        <v>90117.79</v>
      </c>
      <c r="Q167" s="794"/>
      <c r="R167" s="794"/>
      <c r="S167" s="794"/>
      <c r="T167" s="794"/>
      <c r="U167" s="794"/>
      <c r="V167" s="794"/>
      <c r="W167" s="794"/>
      <c r="X167" s="794"/>
    </row>
    <row r="168" spans="1:24" s="698" customFormat="1" ht="12" customHeight="1">
      <c r="A168" s="698" t="s">
        <v>155</v>
      </c>
      <c r="B168" s="797">
        <v>519918659</v>
      </c>
      <c r="C168" s="808"/>
      <c r="D168" s="797">
        <v>17185546</v>
      </c>
      <c r="E168" s="797"/>
      <c r="F168" s="797">
        <v>137858300</v>
      </c>
      <c r="G168" s="797"/>
      <c r="H168" s="797">
        <v>4135749</v>
      </c>
      <c r="I168" s="797"/>
      <c r="J168" s="797">
        <v>0</v>
      </c>
      <c r="K168" s="809"/>
      <c r="L168" s="797">
        <v>0</v>
      </c>
      <c r="M168" s="809"/>
      <c r="N168" s="797">
        <v>26216286</v>
      </c>
      <c r="O168" s="797"/>
      <c r="P168" s="797">
        <v>292713</v>
      </c>
      <c r="Q168" s="794"/>
      <c r="R168" s="794"/>
      <c r="S168" s="794"/>
      <c r="T168" s="794"/>
      <c r="U168" s="794"/>
      <c r="V168" s="794"/>
      <c r="W168" s="794"/>
      <c r="X168" s="794"/>
    </row>
    <row r="169" spans="1:24" ht="15" customHeight="1">
      <c r="A169" s="695" t="s">
        <v>292</v>
      </c>
      <c r="B169" s="784"/>
      <c r="C169" s="752"/>
      <c r="D169" s="784"/>
      <c r="E169" s="752"/>
      <c r="F169" s="784"/>
      <c r="G169" s="752"/>
      <c r="H169" s="784"/>
      <c r="I169" s="752"/>
      <c r="J169" s="784"/>
      <c r="K169" s="752"/>
      <c r="L169" s="784"/>
      <c r="M169" s="752"/>
      <c r="N169" s="784"/>
      <c r="O169" s="752"/>
      <c r="P169" s="784"/>
      <c r="Q169" s="760"/>
      <c r="R169" s="760"/>
      <c r="S169" s="760"/>
      <c r="T169" s="760"/>
      <c r="U169" s="760"/>
      <c r="V169" s="760"/>
      <c r="W169" s="760"/>
      <c r="X169" s="760"/>
    </row>
    <row r="170" spans="1:24" s="769" customFormat="1" ht="12.75">
      <c r="A170" s="785" t="s">
        <v>498</v>
      </c>
      <c r="B170" s="785"/>
      <c r="C170" s="785"/>
      <c r="D170" s="785"/>
      <c r="E170" s="785"/>
      <c r="F170" s="785"/>
      <c r="G170" s="785"/>
      <c r="H170" s="785"/>
      <c r="I170" s="785"/>
      <c r="J170" s="785"/>
      <c r="K170" s="785"/>
      <c r="L170" s="785"/>
      <c r="M170" s="785"/>
      <c r="N170" s="785"/>
      <c r="O170" s="785"/>
      <c r="P170" s="785"/>
      <c r="Q170" s="811"/>
      <c r="R170" s="811"/>
      <c r="S170" s="811"/>
      <c r="T170" s="811"/>
      <c r="U170" s="811"/>
      <c r="V170" s="811"/>
      <c r="W170" s="811"/>
      <c r="X170" s="811"/>
    </row>
    <row r="171" spans="1:24" ht="12.75">
      <c r="A171" s="700" t="s">
        <v>499</v>
      </c>
      <c r="B171" s="700"/>
      <c r="C171" s="701"/>
      <c r="D171" s="701"/>
      <c r="E171" s="701"/>
      <c r="F171" s="701"/>
      <c r="G171" s="701"/>
      <c r="H171" s="701"/>
      <c r="I171" s="701"/>
      <c r="J171" s="701"/>
      <c r="K171" s="701"/>
      <c r="L171" s="701"/>
      <c r="M171" s="701"/>
      <c r="N171" s="701"/>
      <c r="O171" s="701"/>
      <c r="P171" s="701"/>
      <c r="Q171" s="731"/>
      <c r="R171" s="731"/>
      <c r="S171" s="731"/>
      <c r="T171" s="731"/>
      <c r="U171" s="731"/>
      <c r="V171" s="731"/>
      <c r="W171" s="731"/>
      <c r="X171" s="731"/>
    </row>
    <row r="172" spans="1:24" ht="11.25" customHeight="1" thickBot="1">
      <c r="A172" s="702"/>
      <c r="B172" s="702"/>
      <c r="C172" s="702"/>
      <c r="D172" s="702"/>
      <c r="E172" s="702"/>
      <c r="F172" s="702"/>
      <c r="G172" s="702"/>
      <c r="H172" s="702"/>
      <c r="I172" s="702"/>
      <c r="J172" s="702"/>
      <c r="K172" s="702"/>
      <c r="L172" s="702"/>
      <c r="M172" s="702"/>
      <c r="N172" s="702"/>
      <c r="O172" s="702"/>
      <c r="P172" s="702"/>
      <c r="Q172" s="731"/>
      <c r="R172" s="731"/>
      <c r="S172" s="731"/>
      <c r="T172" s="731"/>
      <c r="U172" s="731"/>
      <c r="V172" s="731"/>
      <c r="W172" s="731"/>
      <c r="X172" s="731"/>
    </row>
    <row r="173" spans="1:24" ht="14.25" customHeight="1">
      <c r="A173" s="752"/>
      <c r="B173" s="985" t="s">
        <v>500</v>
      </c>
      <c r="C173" s="985"/>
      <c r="D173" s="985"/>
      <c r="E173" s="752"/>
      <c r="F173" s="985" t="s">
        <v>501</v>
      </c>
      <c r="G173" s="985"/>
      <c r="H173" s="985"/>
      <c r="I173" s="752"/>
      <c r="J173" s="985" t="s">
        <v>502</v>
      </c>
      <c r="K173" s="985"/>
      <c r="L173" s="985"/>
      <c r="M173" s="752"/>
      <c r="N173" s="985" t="s">
        <v>503</v>
      </c>
      <c r="O173" s="985"/>
      <c r="P173" s="985"/>
      <c r="Q173" s="788"/>
      <c r="R173" s="788"/>
      <c r="S173" s="788"/>
      <c r="T173" s="788"/>
      <c r="U173" s="788"/>
      <c r="V173" s="788"/>
      <c r="W173" s="788"/>
      <c r="X173" s="788"/>
    </row>
    <row r="174" spans="1:24" ht="12" customHeight="1">
      <c r="A174" s="789" t="s">
        <v>801</v>
      </c>
      <c r="B174" s="790" t="s">
        <v>504</v>
      </c>
      <c r="C174" s="703"/>
      <c r="D174" s="790" t="s">
        <v>505</v>
      </c>
      <c r="E174" s="703"/>
      <c r="F174" s="790" t="s">
        <v>504</v>
      </c>
      <c r="G174" s="703"/>
      <c r="H174" s="790" t="s">
        <v>505</v>
      </c>
      <c r="I174" s="703"/>
      <c r="J174" s="790" t="s">
        <v>504</v>
      </c>
      <c r="K174" s="703"/>
      <c r="L174" s="790" t="s">
        <v>505</v>
      </c>
      <c r="M174" s="703"/>
      <c r="N174" s="790" t="s">
        <v>504</v>
      </c>
      <c r="O174" s="703"/>
      <c r="P174" s="790" t="s">
        <v>505</v>
      </c>
      <c r="Q174" s="732"/>
      <c r="R174" s="732"/>
      <c r="S174" s="732"/>
      <c r="T174" s="732"/>
      <c r="U174" s="732"/>
      <c r="V174" s="732"/>
      <c r="W174" s="732"/>
      <c r="X174" s="732"/>
    </row>
    <row r="175" ht="8.25" customHeight="1"/>
    <row r="176" spans="1:24" ht="12" customHeight="1">
      <c r="A176" s="696" t="s">
        <v>473</v>
      </c>
      <c r="B176" s="791">
        <v>279309190</v>
      </c>
      <c r="C176" s="792"/>
      <c r="D176" s="791">
        <v>8384398.03</v>
      </c>
      <c r="E176" s="792"/>
      <c r="F176" s="791">
        <v>787112580</v>
      </c>
      <c r="G176" s="792"/>
      <c r="H176" s="791">
        <v>4607447.59</v>
      </c>
      <c r="I176" s="792"/>
      <c r="J176" s="791">
        <v>0</v>
      </c>
      <c r="K176" s="792"/>
      <c r="L176" s="791">
        <v>0</v>
      </c>
      <c r="M176" s="792"/>
      <c r="N176" s="791">
        <v>74741392</v>
      </c>
      <c r="O176" s="792"/>
      <c r="P176" s="793">
        <v>1019002.79</v>
      </c>
      <c r="Q176" s="794"/>
      <c r="R176" s="794"/>
      <c r="S176" s="794"/>
      <c r="T176" s="794"/>
      <c r="U176" s="794"/>
      <c r="V176" s="794"/>
      <c r="W176" s="794"/>
      <c r="X176" s="794"/>
    </row>
    <row r="177" spans="1:24" ht="12" customHeight="1">
      <c r="A177" s="696" t="s">
        <v>495</v>
      </c>
      <c r="B177" s="795">
        <v>107645366</v>
      </c>
      <c r="C177" s="804"/>
      <c r="D177" s="795">
        <v>3764540.94</v>
      </c>
      <c r="E177" s="804"/>
      <c r="F177" s="795">
        <v>960539</v>
      </c>
      <c r="G177" s="804"/>
      <c r="H177" s="795">
        <v>33618.92</v>
      </c>
      <c r="I177" s="804"/>
      <c r="J177" s="795">
        <v>0</v>
      </c>
      <c r="K177" s="804"/>
      <c r="L177" s="795">
        <v>0</v>
      </c>
      <c r="M177" s="804"/>
      <c r="N177" s="795">
        <v>27994617</v>
      </c>
      <c r="O177" s="804"/>
      <c r="P177" s="797">
        <v>404522.35</v>
      </c>
      <c r="Q177" s="794"/>
      <c r="R177" s="794"/>
      <c r="S177" s="794"/>
      <c r="T177" s="794"/>
      <c r="U177" s="794"/>
      <c r="V177" s="794"/>
      <c r="W177" s="794"/>
      <c r="X177" s="794"/>
    </row>
    <row r="178" spans="1:24" ht="12" customHeight="1">
      <c r="A178" s="696" t="s">
        <v>161</v>
      </c>
      <c r="B178" s="795">
        <v>103845206</v>
      </c>
      <c r="C178" s="804"/>
      <c r="D178" s="795">
        <v>2383118.49</v>
      </c>
      <c r="E178" s="804"/>
      <c r="F178" s="795">
        <v>6124366</v>
      </c>
      <c r="G178" s="804"/>
      <c r="H178" s="795">
        <v>113300.79</v>
      </c>
      <c r="I178" s="804"/>
      <c r="J178" s="795">
        <v>0</v>
      </c>
      <c r="K178" s="804"/>
      <c r="L178" s="795">
        <v>0</v>
      </c>
      <c r="M178" s="804"/>
      <c r="N178" s="795">
        <v>23653475</v>
      </c>
      <c r="O178" s="804"/>
      <c r="P178" s="797">
        <v>243932.84</v>
      </c>
      <c r="Q178" s="794"/>
      <c r="R178" s="794"/>
      <c r="S178" s="794"/>
      <c r="T178" s="794"/>
      <c r="U178" s="794"/>
      <c r="V178" s="794"/>
      <c r="W178" s="794"/>
      <c r="X178" s="794"/>
    </row>
    <row r="179" spans="1:24" ht="12" customHeight="1">
      <c r="A179" s="696" t="s">
        <v>163</v>
      </c>
      <c r="B179" s="795">
        <v>1168444230</v>
      </c>
      <c r="C179" s="796"/>
      <c r="D179" s="795">
        <v>47221662.14</v>
      </c>
      <c r="E179" s="796"/>
      <c r="F179" s="795">
        <v>414744892</v>
      </c>
      <c r="G179" s="796"/>
      <c r="H179" s="795">
        <v>15552933.83</v>
      </c>
      <c r="I179" s="796"/>
      <c r="J179" s="795">
        <v>0</v>
      </c>
      <c r="K179" s="796"/>
      <c r="L179" s="795">
        <v>0</v>
      </c>
      <c r="M179" s="796"/>
      <c r="N179" s="795">
        <v>477204402</v>
      </c>
      <c r="O179" s="796"/>
      <c r="P179" s="797">
        <v>5311317.76</v>
      </c>
      <c r="Q179" s="794"/>
      <c r="R179" s="794"/>
      <c r="S179" s="794"/>
      <c r="T179" s="794"/>
      <c r="U179" s="794"/>
      <c r="V179" s="794"/>
      <c r="W179" s="794"/>
      <c r="X179" s="794"/>
    </row>
    <row r="180" spans="1:24" ht="12" customHeight="1">
      <c r="A180" s="696" t="s">
        <v>913</v>
      </c>
      <c r="B180" s="795">
        <v>2315302301</v>
      </c>
      <c r="C180" s="796"/>
      <c r="D180" s="795">
        <v>84093502</v>
      </c>
      <c r="E180" s="796"/>
      <c r="F180" s="795">
        <v>100466648</v>
      </c>
      <c r="G180" s="796"/>
      <c r="H180" s="795">
        <v>4242573</v>
      </c>
      <c r="I180" s="796"/>
      <c r="J180" s="795">
        <v>0</v>
      </c>
      <c r="K180" s="796"/>
      <c r="L180" s="795">
        <v>0</v>
      </c>
      <c r="M180" s="796"/>
      <c r="N180" s="795">
        <v>727042344</v>
      </c>
      <c r="O180" s="796"/>
      <c r="P180" s="797">
        <v>8155127</v>
      </c>
      <c r="Q180" s="794"/>
      <c r="R180" s="794"/>
      <c r="S180" s="794"/>
      <c r="T180" s="794"/>
      <c r="U180" s="794"/>
      <c r="V180" s="794"/>
      <c r="W180" s="794"/>
      <c r="X180" s="794"/>
    </row>
    <row r="181" spans="2:24" ht="8.25" customHeight="1">
      <c r="B181" s="795"/>
      <c r="C181" s="796"/>
      <c r="D181" s="795"/>
      <c r="E181" s="796"/>
      <c r="F181" s="795"/>
      <c r="G181" s="796"/>
      <c r="H181" s="795"/>
      <c r="I181" s="796"/>
      <c r="J181" s="795"/>
      <c r="K181" s="796"/>
      <c r="L181" s="795"/>
      <c r="M181" s="796"/>
      <c r="N181" s="795"/>
      <c r="O181" s="796"/>
      <c r="P181" s="797"/>
      <c r="Q181" s="794"/>
      <c r="R181" s="794"/>
      <c r="S181" s="794"/>
      <c r="T181" s="794"/>
      <c r="U181" s="794"/>
      <c r="V181" s="794"/>
      <c r="W181" s="794"/>
      <c r="X181" s="794"/>
    </row>
    <row r="182" spans="1:24" ht="12" customHeight="1">
      <c r="A182" s="696" t="s">
        <v>474</v>
      </c>
      <c r="B182" s="795">
        <v>24625336</v>
      </c>
      <c r="C182" s="796"/>
      <c r="D182" s="795">
        <v>435858</v>
      </c>
      <c r="E182" s="796"/>
      <c r="F182" s="795">
        <v>5181036</v>
      </c>
      <c r="G182" s="796"/>
      <c r="H182" s="795">
        <v>95849.27</v>
      </c>
      <c r="I182" s="796"/>
      <c r="J182" s="795">
        <v>0</v>
      </c>
      <c r="K182" s="796"/>
      <c r="L182" s="795">
        <v>0</v>
      </c>
      <c r="M182" s="796"/>
      <c r="N182" s="795">
        <v>24487694</v>
      </c>
      <c r="O182" s="796"/>
      <c r="P182" s="797">
        <v>197254.56</v>
      </c>
      <c r="Q182" s="794"/>
      <c r="R182" s="794"/>
      <c r="S182" s="794"/>
      <c r="T182" s="794"/>
      <c r="U182" s="794"/>
      <c r="V182" s="794"/>
      <c r="W182" s="794"/>
      <c r="X182" s="794"/>
    </row>
    <row r="183" spans="1:24" ht="12" customHeight="1">
      <c r="A183" s="696" t="s">
        <v>169</v>
      </c>
      <c r="B183" s="795">
        <v>243229919</v>
      </c>
      <c r="C183" s="796"/>
      <c r="D183" s="795">
        <v>7502238.850000001</v>
      </c>
      <c r="E183" s="796"/>
      <c r="F183" s="795">
        <v>108513010</v>
      </c>
      <c r="G183" s="796"/>
      <c r="H183" s="795">
        <v>4123494.38</v>
      </c>
      <c r="I183" s="796"/>
      <c r="J183" s="795">
        <v>0</v>
      </c>
      <c r="K183" s="796"/>
      <c r="L183" s="795">
        <v>0</v>
      </c>
      <c r="M183" s="796"/>
      <c r="N183" s="795">
        <v>93209349</v>
      </c>
      <c r="O183" s="796"/>
      <c r="P183" s="797">
        <v>1260680.09</v>
      </c>
      <c r="Q183" s="794"/>
      <c r="R183" s="794"/>
      <c r="S183" s="794"/>
      <c r="T183" s="794"/>
      <c r="U183" s="794"/>
      <c r="V183" s="794"/>
      <c r="W183" s="794"/>
      <c r="X183" s="794"/>
    </row>
    <row r="184" spans="1:24" ht="12" customHeight="1">
      <c r="A184" s="696" t="s">
        <v>475</v>
      </c>
      <c r="B184" s="795">
        <v>114056743</v>
      </c>
      <c r="C184" s="796"/>
      <c r="D184" s="795">
        <v>3983699.75</v>
      </c>
      <c r="E184" s="796"/>
      <c r="F184" s="795">
        <v>0</v>
      </c>
      <c r="G184" s="796"/>
      <c r="H184" s="795">
        <v>0</v>
      </c>
      <c r="I184" s="796"/>
      <c r="J184" s="795">
        <v>0</v>
      </c>
      <c r="K184" s="796"/>
      <c r="L184" s="795">
        <v>0</v>
      </c>
      <c r="M184" s="796"/>
      <c r="N184" s="795">
        <v>16104563</v>
      </c>
      <c r="O184" s="796"/>
      <c r="P184" s="797">
        <v>130446.96</v>
      </c>
      <c r="Q184" s="794"/>
      <c r="R184" s="794"/>
      <c r="S184" s="794"/>
      <c r="T184" s="794"/>
      <c r="U184" s="794"/>
      <c r="V184" s="794"/>
      <c r="W184" s="794"/>
      <c r="X184" s="794"/>
    </row>
    <row r="185" spans="1:24" ht="12" customHeight="1">
      <c r="A185" s="696" t="s">
        <v>173</v>
      </c>
      <c r="B185" s="795">
        <v>743773917</v>
      </c>
      <c r="C185" s="804"/>
      <c r="D185" s="795">
        <v>32594688</v>
      </c>
      <c r="E185" s="804"/>
      <c r="F185" s="795">
        <v>58971133</v>
      </c>
      <c r="G185" s="804"/>
      <c r="H185" s="795">
        <v>1769134</v>
      </c>
      <c r="I185" s="804"/>
      <c r="J185" s="795">
        <v>3501200</v>
      </c>
      <c r="K185" s="804"/>
      <c r="L185" s="795">
        <v>35012</v>
      </c>
      <c r="M185" s="804"/>
      <c r="N185" s="795">
        <v>316662328</v>
      </c>
      <c r="O185" s="804"/>
      <c r="P185" s="797">
        <v>2912093.6799999997</v>
      </c>
      <c r="Q185" s="794"/>
      <c r="R185" s="794"/>
      <c r="S185" s="794"/>
      <c r="T185" s="794"/>
      <c r="U185" s="794"/>
      <c r="V185" s="794"/>
      <c r="W185" s="794"/>
      <c r="X185" s="794"/>
    </row>
    <row r="186" spans="1:24" ht="12" customHeight="1">
      <c r="A186" s="696" t="s">
        <v>175</v>
      </c>
      <c r="B186" s="795">
        <v>48248316</v>
      </c>
      <c r="C186" s="804"/>
      <c r="D186" s="795">
        <v>1167350.06</v>
      </c>
      <c r="E186" s="804"/>
      <c r="F186" s="795">
        <v>23240728</v>
      </c>
      <c r="G186" s="804"/>
      <c r="H186" s="795">
        <v>409036.81</v>
      </c>
      <c r="I186" s="804"/>
      <c r="J186" s="795">
        <v>0</v>
      </c>
      <c r="K186" s="804"/>
      <c r="L186" s="795">
        <v>0</v>
      </c>
      <c r="M186" s="804"/>
      <c r="N186" s="795">
        <v>19423669</v>
      </c>
      <c r="O186" s="804"/>
      <c r="P186" s="797">
        <v>142063.59</v>
      </c>
      <c r="Q186" s="794"/>
      <c r="R186" s="794"/>
      <c r="S186" s="794"/>
      <c r="T186" s="794"/>
      <c r="U186" s="794"/>
      <c r="V186" s="794"/>
      <c r="W186" s="794"/>
      <c r="X186" s="794"/>
    </row>
    <row r="187" spans="2:24" ht="8.25" customHeight="1">
      <c r="B187" s="795"/>
      <c r="C187" s="804"/>
      <c r="D187" s="795"/>
      <c r="E187" s="804"/>
      <c r="F187" s="795"/>
      <c r="G187" s="804"/>
      <c r="H187" s="795"/>
      <c r="I187" s="804"/>
      <c r="J187" s="795"/>
      <c r="K187" s="804"/>
      <c r="L187" s="795"/>
      <c r="M187" s="804"/>
      <c r="N187" s="795"/>
      <c r="O187" s="804"/>
      <c r="P187" s="797"/>
      <c r="Q187" s="794"/>
      <c r="R187" s="794"/>
      <c r="S187" s="794"/>
      <c r="T187" s="794"/>
      <c r="U187" s="794"/>
      <c r="V187" s="794"/>
      <c r="W187" s="794"/>
      <c r="X187" s="794"/>
    </row>
    <row r="188" spans="1:24" ht="12" customHeight="1">
      <c r="A188" s="696" t="s">
        <v>139</v>
      </c>
      <c r="B188" s="795">
        <v>1402175107</v>
      </c>
      <c r="C188" s="796"/>
      <c r="D188" s="795">
        <v>50845993</v>
      </c>
      <c r="E188" s="796"/>
      <c r="F188" s="795">
        <v>1682645251</v>
      </c>
      <c r="G188" s="796"/>
      <c r="H188" s="795">
        <v>17663720</v>
      </c>
      <c r="I188" s="796"/>
      <c r="J188" s="795">
        <v>0</v>
      </c>
      <c r="K188" s="796"/>
      <c r="L188" s="795">
        <v>0</v>
      </c>
      <c r="M188" s="796"/>
      <c r="N188" s="795">
        <v>916683456</v>
      </c>
      <c r="O188" s="796"/>
      <c r="P188" s="797">
        <v>11085970</v>
      </c>
      <c r="Q188" s="794"/>
      <c r="R188" s="794"/>
      <c r="S188" s="794"/>
      <c r="T188" s="794"/>
      <c r="U188" s="794"/>
      <c r="V188" s="794"/>
      <c r="W188" s="794"/>
      <c r="X188" s="794"/>
    </row>
    <row r="189" spans="1:24" ht="12" customHeight="1">
      <c r="A189" s="696" t="s">
        <v>919</v>
      </c>
      <c r="B189" s="795">
        <v>756735095</v>
      </c>
      <c r="C189" s="796"/>
      <c r="D189" s="795">
        <v>25055315.599999998</v>
      </c>
      <c r="E189" s="796"/>
      <c r="F189" s="795">
        <v>105872666</v>
      </c>
      <c r="G189" s="796"/>
      <c r="H189" s="795">
        <v>3652606.69</v>
      </c>
      <c r="I189" s="796"/>
      <c r="J189" s="795">
        <v>0</v>
      </c>
      <c r="K189" s="796"/>
      <c r="L189" s="795">
        <v>0</v>
      </c>
      <c r="M189" s="796"/>
      <c r="N189" s="795">
        <v>338203546</v>
      </c>
      <c r="O189" s="796"/>
      <c r="P189" s="797">
        <v>4046834.7</v>
      </c>
      <c r="Q189" s="794"/>
      <c r="R189" s="794"/>
      <c r="S189" s="794"/>
      <c r="T189" s="794"/>
      <c r="U189" s="794"/>
      <c r="V189" s="794"/>
      <c r="W189" s="794"/>
      <c r="X189" s="794"/>
    </row>
    <row r="190" spans="1:24" ht="12" customHeight="1">
      <c r="A190" s="696" t="s">
        <v>176</v>
      </c>
      <c r="B190" s="795">
        <v>292242981</v>
      </c>
      <c r="C190" s="796"/>
      <c r="D190" s="795">
        <v>8590163.13</v>
      </c>
      <c r="E190" s="796"/>
      <c r="F190" s="795">
        <v>89611310</v>
      </c>
      <c r="G190" s="796"/>
      <c r="H190" s="795">
        <v>2867561.93</v>
      </c>
      <c r="I190" s="796"/>
      <c r="J190" s="795">
        <v>0</v>
      </c>
      <c r="K190" s="796"/>
      <c r="L190" s="795">
        <v>0</v>
      </c>
      <c r="M190" s="796"/>
      <c r="N190" s="795">
        <v>36103872</v>
      </c>
      <c r="O190" s="796"/>
      <c r="P190" s="797">
        <v>426475.16</v>
      </c>
      <c r="Q190" s="794"/>
      <c r="R190" s="794"/>
      <c r="S190" s="794"/>
      <c r="T190" s="794"/>
      <c r="U190" s="794"/>
      <c r="V190" s="794"/>
      <c r="W190" s="794"/>
      <c r="X190" s="794"/>
    </row>
    <row r="191" spans="1:24" ht="12" customHeight="1">
      <c r="A191" s="696" t="s">
        <v>177</v>
      </c>
      <c r="B191" s="795">
        <v>201185335</v>
      </c>
      <c r="C191" s="804"/>
      <c r="D191" s="795">
        <v>4023205</v>
      </c>
      <c r="E191" s="804"/>
      <c r="F191" s="795">
        <v>18912721</v>
      </c>
      <c r="G191" s="804"/>
      <c r="H191" s="795">
        <v>234518</v>
      </c>
      <c r="I191" s="804"/>
      <c r="J191" s="795">
        <v>0</v>
      </c>
      <c r="K191" s="804"/>
      <c r="L191" s="795">
        <v>0</v>
      </c>
      <c r="M191" s="804"/>
      <c r="N191" s="795">
        <v>62214908</v>
      </c>
      <c r="O191" s="804"/>
      <c r="P191" s="797">
        <v>560936</v>
      </c>
      <c r="Q191" s="794"/>
      <c r="R191" s="794"/>
      <c r="S191" s="794"/>
      <c r="T191" s="794"/>
      <c r="U191" s="794"/>
      <c r="V191" s="794"/>
      <c r="W191" s="794"/>
      <c r="X191" s="794"/>
    </row>
    <row r="192" spans="1:24" ht="12" customHeight="1">
      <c r="A192" s="696" t="s">
        <v>178</v>
      </c>
      <c r="B192" s="795">
        <v>668026445</v>
      </c>
      <c r="C192" s="804"/>
      <c r="D192" s="795">
        <v>23300079.02</v>
      </c>
      <c r="E192" s="804"/>
      <c r="F192" s="795">
        <v>50150940</v>
      </c>
      <c r="G192" s="804"/>
      <c r="H192" s="795">
        <v>1579403.08</v>
      </c>
      <c r="I192" s="804"/>
      <c r="J192" s="795">
        <v>0</v>
      </c>
      <c r="K192" s="804"/>
      <c r="L192" s="795">
        <v>0</v>
      </c>
      <c r="M192" s="804"/>
      <c r="N192" s="795">
        <v>245272079</v>
      </c>
      <c r="O192" s="804"/>
      <c r="P192" s="797">
        <v>2241036.3369</v>
      </c>
      <c r="Q192" s="794"/>
      <c r="R192" s="794"/>
      <c r="S192" s="794"/>
      <c r="T192" s="794"/>
      <c r="U192" s="794"/>
      <c r="V192" s="794"/>
      <c r="W192" s="794"/>
      <c r="X192" s="794"/>
    </row>
    <row r="193" spans="2:24" ht="8.25" customHeight="1">
      <c r="B193" s="795"/>
      <c r="C193" s="804"/>
      <c r="D193" s="795"/>
      <c r="E193" s="804"/>
      <c r="F193" s="795"/>
      <c r="G193" s="804"/>
      <c r="H193" s="795"/>
      <c r="I193" s="804"/>
      <c r="J193" s="795"/>
      <c r="K193" s="804"/>
      <c r="L193" s="795"/>
      <c r="M193" s="804"/>
      <c r="N193" s="795"/>
      <c r="O193" s="804"/>
      <c r="P193" s="797"/>
      <c r="Q193" s="794"/>
      <c r="R193" s="794"/>
      <c r="S193" s="794"/>
      <c r="T193" s="794"/>
      <c r="U193" s="794"/>
      <c r="V193" s="794"/>
      <c r="W193" s="794"/>
      <c r="X193" s="794"/>
    </row>
    <row r="194" spans="1:24" ht="12" customHeight="1">
      <c r="A194" s="696" t="s">
        <v>294</v>
      </c>
      <c r="B194" s="795">
        <v>3508476799.9</v>
      </c>
      <c r="C194" s="804"/>
      <c r="D194" s="795">
        <v>122135163.44000001</v>
      </c>
      <c r="E194" s="804"/>
      <c r="F194" s="795">
        <v>146199376</v>
      </c>
      <c r="G194" s="804"/>
      <c r="H194" s="795">
        <v>1461993.76</v>
      </c>
      <c r="I194" s="804"/>
      <c r="J194" s="795">
        <v>0</v>
      </c>
      <c r="K194" s="807"/>
      <c r="L194" s="795">
        <v>0</v>
      </c>
      <c r="M194" s="807"/>
      <c r="N194" s="795">
        <v>1697062414</v>
      </c>
      <c r="O194" s="804"/>
      <c r="P194" s="797">
        <v>7598543</v>
      </c>
      <c r="Q194" s="794"/>
      <c r="R194" s="794"/>
      <c r="S194" s="794"/>
      <c r="T194" s="794"/>
      <c r="U194" s="794"/>
      <c r="V194" s="794"/>
      <c r="W194" s="794"/>
      <c r="X194" s="794"/>
    </row>
    <row r="195" spans="1:24" ht="12" customHeight="1">
      <c r="A195" s="696" t="s">
        <v>180</v>
      </c>
      <c r="B195" s="795">
        <v>89327343</v>
      </c>
      <c r="C195" s="796"/>
      <c r="D195" s="795">
        <v>4405555.07</v>
      </c>
      <c r="E195" s="796"/>
      <c r="F195" s="795">
        <v>36146712</v>
      </c>
      <c r="G195" s="796"/>
      <c r="H195" s="795">
        <v>1084401.36</v>
      </c>
      <c r="I195" s="796"/>
      <c r="J195" s="795">
        <v>0</v>
      </c>
      <c r="K195" s="796"/>
      <c r="L195" s="795">
        <v>0</v>
      </c>
      <c r="M195" s="796"/>
      <c r="N195" s="795">
        <v>72317382</v>
      </c>
      <c r="O195" s="796"/>
      <c r="P195" s="797">
        <v>517004.26</v>
      </c>
      <c r="Q195" s="794"/>
      <c r="R195" s="794"/>
      <c r="S195" s="794"/>
      <c r="T195" s="794"/>
      <c r="U195" s="794"/>
      <c r="V195" s="794"/>
      <c r="W195" s="794"/>
      <c r="X195" s="794"/>
    </row>
    <row r="196" spans="1:24" ht="12" customHeight="1">
      <c r="A196" s="696" t="s">
        <v>476</v>
      </c>
      <c r="B196" s="795">
        <v>73507415.08</v>
      </c>
      <c r="C196" s="804"/>
      <c r="D196" s="795">
        <v>2557210.79</v>
      </c>
      <c r="E196" s="804"/>
      <c r="F196" s="795">
        <v>83090</v>
      </c>
      <c r="G196" s="804"/>
      <c r="H196" s="795">
        <v>2908.15</v>
      </c>
      <c r="I196" s="804"/>
      <c r="J196" s="795">
        <v>0</v>
      </c>
      <c r="K196" s="807"/>
      <c r="L196" s="795">
        <v>0</v>
      </c>
      <c r="M196" s="807"/>
      <c r="N196" s="795">
        <v>57075883</v>
      </c>
      <c r="O196" s="804"/>
      <c r="P196" s="797">
        <v>308588.77</v>
      </c>
      <c r="Q196" s="794"/>
      <c r="R196" s="794"/>
      <c r="S196" s="794"/>
      <c r="T196" s="794"/>
      <c r="U196" s="794"/>
      <c r="V196" s="794"/>
      <c r="W196" s="794"/>
      <c r="X196" s="794"/>
    </row>
    <row r="197" spans="1:24" ht="12" customHeight="1">
      <c r="A197" s="696" t="s">
        <v>184</v>
      </c>
      <c r="B197" s="795">
        <v>202253913</v>
      </c>
      <c r="C197" s="804"/>
      <c r="D197" s="795">
        <v>5598223</v>
      </c>
      <c r="E197" s="804"/>
      <c r="F197" s="795">
        <v>111751700</v>
      </c>
      <c r="G197" s="804"/>
      <c r="H197" s="795">
        <v>1452772</v>
      </c>
      <c r="I197" s="804"/>
      <c r="J197" s="795">
        <v>0</v>
      </c>
      <c r="K197" s="804"/>
      <c r="L197" s="795">
        <v>0</v>
      </c>
      <c r="M197" s="804"/>
      <c r="N197" s="795">
        <v>75895057</v>
      </c>
      <c r="O197" s="804"/>
      <c r="P197" s="797">
        <v>517111</v>
      </c>
      <c r="Q197" s="794"/>
      <c r="R197" s="794"/>
      <c r="S197" s="794"/>
      <c r="T197" s="794"/>
      <c r="U197" s="794"/>
      <c r="V197" s="794"/>
      <c r="W197" s="794"/>
      <c r="X197" s="794"/>
    </row>
    <row r="198" ht="12" customHeight="1"/>
    <row r="199" spans="1:24" s="781" customFormat="1" ht="12.75" customHeight="1">
      <c r="A199" s="740" t="s">
        <v>927</v>
      </c>
      <c r="B199" s="740">
        <f>SUM(B146:B168,B176:B197)</f>
        <v>18906124510.420002</v>
      </c>
      <c r="C199" s="740"/>
      <c r="D199" s="740">
        <f>SUM(D146:D168,D176:D197)</f>
        <v>681542355.8869002</v>
      </c>
      <c r="E199" s="740"/>
      <c r="F199" s="740">
        <f>SUM(F146:F168,F176:F197)</f>
        <v>4590959877.84</v>
      </c>
      <c r="G199" s="740"/>
      <c r="H199" s="740">
        <f>SUM(H146:H168,H176:H197)</f>
        <v>85550809.52955003</v>
      </c>
      <c r="I199" s="740"/>
      <c r="J199" s="740">
        <f>SUM(J146:J168,J176:J197)</f>
        <v>3501200</v>
      </c>
      <c r="K199" s="740"/>
      <c r="L199" s="740">
        <f>SUM(L146:L168,L176:L197)</f>
        <v>35012</v>
      </c>
      <c r="M199" s="740"/>
      <c r="N199" s="740">
        <f>SUM(N146:N168,N176:N197)</f>
        <v>8510776539</v>
      </c>
      <c r="O199" s="740"/>
      <c r="P199" s="740">
        <f>SUM(P146:P168,P176:P197)</f>
        <v>77849813.86959001</v>
      </c>
      <c r="Q199" s="782"/>
      <c r="R199" s="782"/>
      <c r="S199" s="782"/>
      <c r="T199" s="782"/>
      <c r="U199" s="782"/>
      <c r="V199" s="782"/>
      <c r="W199" s="782"/>
      <c r="X199" s="782"/>
    </row>
    <row r="200" spans="1:24" s="781" customFormat="1" ht="12.75" customHeight="1">
      <c r="A200" s="740" t="s">
        <v>800</v>
      </c>
      <c r="B200" s="740">
        <f>B140</f>
        <v>49213407897.41</v>
      </c>
      <c r="C200" s="740"/>
      <c r="D200" s="740">
        <f>D140</f>
        <v>1718976271.1620197</v>
      </c>
      <c r="E200" s="740"/>
      <c r="F200" s="740">
        <f>F140</f>
        <v>7701179925</v>
      </c>
      <c r="G200" s="740"/>
      <c r="H200" s="740">
        <f>H140</f>
        <v>132703134.36299999</v>
      </c>
      <c r="I200" s="740"/>
      <c r="J200" s="740">
        <f>J140</f>
        <v>1210755881</v>
      </c>
      <c r="K200" s="740"/>
      <c r="L200" s="740">
        <f>L140</f>
        <v>12141995.870000001</v>
      </c>
      <c r="M200" s="740"/>
      <c r="N200" s="740">
        <f>N140</f>
        <v>26732816113.010002</v>
      </c>
      <c r="O200" s="740"/>
      <c r="P200" s="740">
        <f>P140</f>
        <v>203316066.20266002</v>
      </c>
      <c r="Q200" s="782"/>
      <c r="R200" s="782"/>
      <c r="S200" s="782"/>
      <c r="T200" s="782"/>
      <c r="U200" s="782"/>
      <c r="V200" s="782"/>
      <c r="W200" s="782"/>
      <c r="X200" s="782"/>
    </row>
    <row r="201" ht="11.25" customHeight="1"/>
    <row r="202" spans="1:24" ht="12.75" customHeight="1">
      <c r="A202" s="774" t="s">
        <v>928</v>
      </c>
      <c r="B202" s="740">
        <f>SUM(B199:B200)</f>
        <v>68119532407.83</v>
      </c>
      <c r="C202" s="740"/>
      <c r="D202" s="740">
        <f>SUM(D199:D200)</f>
        <v>2400518627.0489197</v>
      </c>
      <c r="E202" s="740"/>
      <c r="F202" s="740">
        <f>SUM(F199:F200)</f>
        <v>12292139802.84</v>
      </c>
      <c r="G202" s="740"/>
      <c r="H202" s="740">
        <f>SUM(H199:H200)</f>
        <v>218253943.89255002</v>
      </c>
      <c r="I202" s="740"/>
      <c r="J202" s="740">
        <f>SUM(J199:J200)</f>
        <v>1214257081</v>
      </c>
      <c r="K202" s="740"/>
      <c r="L202" s="740">
        <f>SUM(L199:L200)</f>
        <v>12177007.870000001</v>
      </c>
      <c r="M202" s="740"/>
      <c r="N202" s="740">
        <f>SUM(N199:N200)</f>
        <v>35243592652.01</v>
      </c>
      <c r="O202" s="740"/>
      <c r="P202" s="740">
        <f>SUM(P199:P200)</f>
        <v>281165880.07225</v>
      </c>
      <c r="Q202" s="782"/>
      <c r="R202" s="782"/>
      <c r="S202" s="782"/>
      <c r="T202" s="782"/>
      <c r="U202" s="782"/>
      <c r="V202" s="782"/>
      <c r="W202" s="782"/>
      <c r="X202" s="782"/>
    </row>
    <row r="203" spans="1:24" ht="11.25" customHeight="1">
      <c r="A203" s="698"/>
      <c r="B203" s="698"/>
      <c r="C203" s="698"/>
      <c r="D203" s="698"/>
      <c r="E203" s="698"/>
      <c r="F203" s="698"/>
      <c r="G203" s="698"/>
      <c r="H203" s="698"/>
      <c r="I203" s="698"/>
      <c r="J203" s="698"/>
      <c r="K203" s="698"/>
      <c r="L203" s="698"/>
      <c r="M203" s="698"/>
      <c r="N203" s="698"/>
      <c r="O203" s="698"/>
      <c r="P203" s="698"/>
      <c r="Q203" s="813"/>
      <c r="R203" s="813"/>
      <c r="S203" s="813"/>
      <c r="T203" s="813"/>
      <c r="U203" s="813"/>
      <c r="V203" s="813"/>
      <c r="W203" s="813"/>
      <c r="X203" s="813"/>
    </row>
    <row r="204" spans="1:24" ht="11.25" customHeight="1">
      <c r="A204" s="979"/>
      <c r="B204" s="979"/>
      <c r="C204" s="979"/>
      <c r="D204" s="979"/>
      <c r="E204" s="979"/>
      <c r="F204" s="979"/>
      <c r="G204" s="979"/>
      <c r="H204" s="979"/>
      <c r="I204" s="979"/>
      <c r="J204" s="979"/>
      <c r="K204" s="979"/>
      <c r="L204" s="979"/>
      <c r="M204" s="979"/>
      <c r="N204" s="979"/>
      <c r="O204" s="979"/>
      <c r="P204" s="979"/>
      <c r="Q204" s="815"/>
      <c r="R204" s="815"/>
      <c r="S204" s="815"/>
      <c r="T204" s="815"/>
      <c r="U204" s="815"/>
      <c r="V204" s="815"/>
      <c r="W204" s="815"/>
      <c r="X204" s="815"/>
    </row>
    <row r="205" spans="1:24" ht="12" customHeight="1">
      <c r="A205" s="979" t="s">
        <v>595</v>
      </c>
      <c r="B205" s="979"/>
      <c r="C205" s="979"/>
      <c r="D205" s="979"/>
      <c r="E205" s="979"/>
      <c r="F205" s="979"/>
      <c r="G205" s="979"/>
      <c r="H205" s="979"/>
      <c r="I205" s="979"/>
      <c r="J205" s="979"/>
      <c r="K205" s="979"/>
      <c r="L205" s="979"/>
      <c r="M205" s="979"/>
      <c r="N205" s="979"/>
      <c r="O205" s="979"/>
      <c r="P205" s="979"/>
      <c r="Q205" s="815"/>
      <c r="R205" s="815"/>
      <c r="S205" s="815"/>
      <c r="T205" s="815"/>
      <c r="U205" s="815"/>
      <c r="V205" s="815"/>
      <c r="W205" s="815"/>
      <c r="X205" s="815"/>
    </row>
    <row r="206" spans="1:24" ht="12" customHeight="1">
      <c r="A206" s="979" t="s">
        <v>518</v>
      </c>
      <c r="B206" s="979"/>
      <c r="C206" s="979"/>
      <c r="D206" s="979"/>
      <c r="E206" s="979"/>
      <c r="F206" s="979"/>
      <c r="G206" s="979"/>
      <c r="H206" s="979"/>
      <c r="I206" s="979"/>
      <c r="J206" s="979"/>
      <c r="K206" s="979"/>
      <c r="L206" s="979"/>
      <c r="M206" s="979"/>
      <c r="N206" s="979"/>
      <c r="O206" s="979"/>
      <c r="P206" s="979"/>
      <c r="Q206" s="815"/>
      <c r="R206" s="815"/>
      <c r="S206" s="815"/>
      <c r="T206" s="815"/>
      <c r="U206" s="815"/>
      <c r="V206" s="815"/>
      <c r="W206" s="815"/>
      <c r="X206" s="815"/>
    </row>
    <row r="207" spans="1:24" ht="12" customHeight="1">
      <c r="A207" s="977" t="s">
        <v>519</v>
      </c>
      <c r="B207" s="977"/>
      <c r="C207" s="977"/>
      <c r="D207" s="977"/>
      <c r="E207" s="977"/>
      <c r="F207" s="977"/>
      <c r="G207" s="977"/>
      <c r="H207" s="977"/>
      <c r="I207" s="977"/>
      <c r="J207" s="977"/>
      <c r="K207" s="977"/>
      <c r="L207" s="977"/>
      <c r="M207" s="977"/>
      <c r="N207" s="977"/>
      <c r="O207" s="977"/>
      <c r="P207" s="977"/>
      <c r="Q207" s="816"/>
      <c r="R207" s="816"/>
      <c r="S207" s="816"/>
      <c r="T207" s="816"/>
      <c r="U207" s="816"/>
      <c r="V207" s="816"/>
      <c r="W207" s="816"/>
      <c r="X207" s="816"/>
    </row>
    <row r="208" spans="1:24" ht="12" customHeight="1">
      <c r="A208" s="977" t="s">
        <v>520</v>
      </c>
      <c r="B208" s="977"/>
      <c r="C208" s="977"/>
      <c r="D208" s="977"/>
      <c r="E208" s="977"/>
      <c r="F208" s="977"/>
      <c r="G208" s="977"/>
      <c r="H208" s="977"/>
      <c r="I208" s="977"/>
      <c r="J208" s="977"/>
      <c r="K208" s="977"/>
      <c r="L208" s="977"/>
      <c r="M208" s="977"/>
      <c r="N208" s="977"/>
      <c r="O208" s="977"/>
      <c r="P208" s="977"/>
      <c r="Q208" s="816"/>
      <c r="R208" s="816"/>
      <c r="S208" s="816"/>
      <c r="T208" s="816"/>
      <c r="U208" s="816"/>
      <c r="V208" s="816"/>
      <c r="W208" s="816"/>
      <c r="X208" s="816"/>
    </row>
    <row r="209" spans="1:24" ht="12" customHeight="1">
      <c r="A209" s="977" t="s">
        <v>521</v>
      </c>
      <c r="B209" s="977"/>
      <c r="C209" s="977"/>
      <c r="D209" s="977"/>
      <c r="E209" s="977"/>
      <c r="F209" s="977"/>
      <c r="G209" s="977"/>
      <c r="H209" s="977"/>
      <c r="I209" s="977"/>
      <c r="J209" s="977"/>
      <c r="K209" s="977"/>
      <c r="L209" s="977"/>
      <c r="M209" s="977"/>
      <c r="N209" s="977"/>
      <c r="O209" s="977"/>
      <c r="P209" s="977"/>
      <c r="Q209" s="816"/>
      <c r="R209" s="816"/>
      <c r="S209" s="816"/>
      <c r="T209" s="816"/>
      <c r="U209" s="816"/>
      <c r="V209" s="816"/>
      <c r="W209" s="816"/>
      <c r="X209" s="816"/>
    </row>
    <row r="210" spans="1:24" ht="12" customHeight="1">
      <c r="A210" s="977" t="s">
        <v>522</v>
      </c>
      <c r="B210" s="977"/>
      <c r="C210" s="977"/>
      <c r="D210" s="977"/>
      <c r="E210" s="977"/>
      <c r="F210" s="977"/>
      <c r="G210" s="977"/>
      <c r="H210" s="977"/>
      <c r="I210" s="977"/>
      <c r="J210" s="977"/>
      <c r="K210" s="977"/>
      <c r="L210" s="977"/>
      <c r="M210" s="977"/>
      <c r="N210" s="977"/>
      <c r="O210" s="977"/>
      <c r="P210" s="977"/>
      <c r="Q210" s="816"/>
      <c r="R210" s="816"/>
      <c r="S210" s="816"/>
      <c r="T210" s="816"/>
      <c r="U210" s="816"/>
      <c r="V210" s="816"/>
      <c r="W210" s="816"/>
      <c r="X210" s="816"/>
    </row>
    <row r="211" spans="1:24" ht="12" customHeight="1">
      <c r="A211" s="977" t="s">
        <v>523</v>
      </c>
      <c r="B211" s="977"/>
      <c r="C211" s="977"/>
      <c r="D211" s="977"/>
      <c r="E211" s="977"/>
      <c r="F211" s="977"/>
      <c r="G211" s="977"/>
      <c r="H211" s="977"/>
      <c r="I211" s="977"/>
      <c r="J211" s="977"/>
      <c r="K211" s="977"/>
      <c r="L211" s="977"/>
      <c r="M211" s="977"/>
      <c r="N211" s="977"/>
      <c r="O211" s="977"/>
      <c r="P211" s="977"/>
      <c r="Q211" s="816"/>
      <c r="R211" s="816"/>
      <c r="S211" s="816"/>
      <c r="T211" s="816"/>
      <c r="U211" s="816"/>
      <c r="V211" s="816"/>
      <c r="W211" s="816"/>
      <c r="X211" s="816"/>
    </row>
    <row r="212" spans="1:24" ht="12" customHeight="1">
      <c r="A212" s="977" t="s">
        <v>524</v>
      </c>
      <c r="B212" s="977"/>
      <c r="C212" s="977"/>
      <c r="D212" s="977"/>
      <c r="E212" s="977"/>
      <c r="F212" s="977"/>
      <c r="G212" s="977"/>
      <c r="H212" s="977"/>
      <c r="I212" s="977"/>
      <c r="J212" s="977"/>
      <c r="K212" s="977"/>
      <c r="L212" s="977"/>
      <c r="M212" s="977"/>
      <c r="N212" s="977"/>
      <c r="O212" s="977"/>
      <c r="P212" s="977"/>
      <c r="Q212" s="816"/>
      <c r="R212" s="816"/>
      <c r="S212" s="816"/>
      <c r="T212" s="816"/>
      <c r="U212" s="816"/>
      <c r="V212" s="816"/>
      <c r="W212" s="816"/>
      <c r="X212" s="816"/>
    </row>
    <row r="213" ht="11.25">
      <c r="A213" s="696" t="s">
        <v>558</v>
      </c>
    </row>
    <row r="219" ht="7.5" customHeight="1"/>
  </sheetData>
  <sheetProtection/>
  <mergeCells count="33">
    <mergeCell ref="A210:P210"/>
    <mergeCell ref="A211:P211"/>
    <mergeCell ref="A212:P212"/>
    <mergeCell ref="A206:P206"/>
    <mergeCell ref="A207:P207"/>
    <mergeCell ref="A208:P208"/>
    <mergeCell ref="A209:P209"/>
    <mergeCell ref="B173:D173"/>
    <mergeCell ref="F173:H173"/>
    <mergeCell ref="J173:L173"/>
    <mergeCell ref="N173:P173"/>
    <mergeCell ref="B47:D47"/>
    <mergeCell ref="F47:H47"/>
    <mergeCell ref="J47:L47"/>
    <mergeCell ref="N47:P47"/>
    <mergeCell ref="B143:D143"/>
    <mergeCell ref="F143:H143"/>
    <mergeCell ref="J143:L143"/>
    <mergeCell ref="N143:P143"/>
    <mergeCell ref="B5:D5"/>
    <mergeCell ref="F5:H5"/>
    <mergeCell ref="J5:L5"/>
    <mergeCell ref="N5:P5"/>
    <mergeCell ref="A205:P205"/>
    <mergeCell ref="B89:D89"/>
    <mergeCell ref="A204:P204"/>
    <mergeCell ref="F89:H89"/>
    <mergeCell ref="J89:L89"/>
    <mergeCell ref="N89:P89"/>
    <mergeCell ref="B131:D131"/>
    <mergeCell ref="F131:H131"/>
    <mergeCell ref="J131:L131"/>
    <mergeCell ref="N131:P131"/>
  </mergeCells>
  <conditionalFormatting sqref="Q1:X65536">
    <cfRule type="cellIs" priority="1" dxfId="0" operator="notBetween" stopIfTrue="1">
      <formula>-0.25</formula>
      <formula>0.25</formula>
    </cfRule>
  </conditionalFormatting>
  <printOptions horizontalCentered="1"/>
  <pageMargins left="0.25" right="0.25" top="0.65" bottom="0.5" header="0.25" footer="0.4"/>
  <pageSetup fitToHeight="5" horizontalDpi="600" verticalDpi="600" orientation="landscape" r:id="rId1"/>
  <rowBreaks count="4" manualBreakCount="4">
    <brk id="42" max="15" man="1"/>
    <brk id="84" max="15" man="1"/>
    <brk id="126" max="15" man="1"/>
    <brk id="168" max="15" man="1"/>
  </rowBreaks>
</worksheet>
</file>

<file path=xl/worksheets/sheet3.xml><?xml version="1.0" encoding="utf-8"?>
<worksheet xmlns="http://schemas.openxmlformats.org/spreadsheetml/2006/main" xmlns:r="http://schemas.openxmlformats.org/officeDocument/2006/relationships">
  <sheetPr>
    <pageSetUpPr fitToPage="1"/>
  </sheetPr>
  <dimension ref="A1:HR131"/>
  <sheetViews>
    <sheetView zoomScale="75" zoomScaleNormal="75" zoomScalePageLayoutView="0" workbookViewId="0" topLeftCell="A1">
      <selection activeCell="A1" sqref="A1"/>
    </sheetView>
  </sheetViews>
  <sheetFormatPr defaultColWidth="12.421875" defaultRowHeight="12.75"/>
  <cols>
    <col min="1" max="1" width="38.421875" style="52" customWidth="1"/>
    <col min="2" max="3" width="20.140625" style="52" customWidth="1"/>
    <col min="4" max="4" width="6.57421875" style="52" customWidth="1"/>
    <col min="5" max="6" width="12.421875" style="52" customWidth="1"/>
    <col min="7" max="11" width="13.7109375" style="52" customWidth="1"/>
    <col min="12" max="12" width="7.421875" style="52" customWidth="1"/>
    <col min="13" max="14" width="13.7109375" style="52" customWidth="1"/>
    <col min="15" max="18" width="17.57421875" style="52" bestFit="1" customWidth="1"/>
    <col min="19" max="19" width="33.7109375" style="52" customWidth="1"/>
    <col min="20" max="20" width="20.8515625" style="52" bestFit="1" customWidth="1"/>
    <col min="21" max="228" width="12.421875" style="52" customWidth="1"/>
  </cols>
  <sheetData>
    <row r="1" spans="1:226" ht="17.25">
      <c r="A1" s="49" t="s">
        <v>604</v>
      </c>
      <c r="B1" s="874"/>
      <c r="C1" s="874"/>
      <c r="D1" s="874"/>
      <c r="E1" s="51" t="s">
        <v>603</v>
      </c>
      <c r="F1" s="51"/>
      <c r="G1" s="874"/>
      <c r="H1" s="874"/>
      <c r="I1" s="874"/>
      <c r="J1" s="874"/>
      <c r="K1" s="874"/>
      <c r="L1" s="874"/>
      <c r="M1" s="874"/>
      <c r="N1" s="874"/>
      <c r="O1" s="874"/>
      <c r="P1" s="874"/>
      <c r="Q1" s="874"/>
      <c r="R1" s="874"/>
      <c r="S1" s="874"/>
      <c r="T1" s="874"/>
      <c r="U1" s="874"/>
      <c r="V1" s="874"/>
      <c r="W1" s="874"/>
      <c r="X1" s="874"/>
      <c r="Y1" s="874"/>
      <c r="Z1" s="874"/>
      <c r="AA1" s="874"/>
      <c r="AB1" s="874"/>
      <c r="AC1" s="874"/>
      <c r="AD1" s="874"/>
      <c r="AE1" s="874"/>
      <c r="AF1" s="874"/>
      <c r="AG1" s="874"/>
      <c r="AH1" s="874"/>
      <c r="AI1" s="874"/>
      <c r="AJ1" s="874"/>
      <c r="AK1" s="874"/>
      <c r="AL1" s="874"/>
      <c r="AM1" s="874"/>
      <c r="AN1" s="874"/>
      <c r="AO1" s="874"/>
      <c r="AP1" s="874"/>
      <c r="AQ1" s="874"/>
      <c r="AR1" s="874"/>
      <c r="AS1" s="874"/>
      <c r="AT1" s="874"/>
      <c r="AU1" s="874"/>
      <c r="AV1" s="874"/>
      <c r="AW1" s="874"/>
      <c r="AX1" s="874"/>
      <c r="AY1" s="874"/>
      <c r="AZ1" s="874"/>
      <c r="BA1" s="874"/>
      <c r="BB1" s="874"/>
      <c r="BC1" s="874"/>
      <c r="BD1" s="874"/>
      <c r="BE1" s="874"/>
      <c r="BF1" s="874"/>
      <c r="BG1" s="874"/>
      <c r="BH1" s="874"/>
      <c r="BI1" s="874"/>
      <c r="BJ1" s="874"/>
      <c r="BK1" s="874"/>
      <c r="BL1" s="874"/>
      <c r="BM1" s="874"/>
      <c r="BN1" s="874"/>
      <c r="BO1" s="874"/>
      <c r="BP1" s="874"/>
      <c r="BQ1" s="874"/>
      <c r="BR1" s="874"/>
      <c r="BS1" s="874"/>
      <c r="BT1" s="874"/>
      <c r="BU1" s="874"/>
      <c r="BV1" s="874"/>
      <c r="BW1" s="874"/>
      <c r="BX1" s="874"/>
      <c r="BY1" s="874"/>
      <c r="BZ1" s="874"/>
      <c r="CA1" s="874"/>
      <c r="CB1" s="874"/>
      <c r="CC1" s="874"/>
      <c r="CD1" s="874"/>
      <c r="CE1" s="874"/>
      <c r="CF1" s="874"/>
      <c r="CG1" s="874"/>
      <c r="CH1" s="874"/>
      <c r="CI1" s="874"/>
      <c r="CJ1" s="874"/>
      <c r="CK1" s="874"/>
      <c r="CL1" s="874"/>
      <c r="CM1" s="874"/>
      <c r="CN1" s="874"/>
      <c r="CO1" s="874"/>
      <c r="CP1" s="874"/>
      <c r="CQ1" s="874"/>
      <c r="CR1" s="874"/>
      <c r="CS1" s="874"/>
      <c r="CT1" s="874"/>
      <c r="CU1" s="874"/>
      <c r="CV1" s="874"/>
      <c r="CW1" s="874"/>
      <c r="CX1" s="874"/>
      <c r="CY1" s="874"/>
      <c r="CZ1" s="874"/>
      <c r="DA1" s="874"/>
      <c r="DB1" s="874"/>
      <c r="DC1" s="874"/>
      <c r="DD1" s="874"/>
      <c r="DE1" s="874"/>
      <c r="DF1" s="874"/>
      <c r="DG1" s="874"/>
      <c r="DH1" s="874"/>
      <c r="DI1" s="874"/>
      <c r="DJ1" s="874"/>
      <c r="DK1" s="874"/>
      <c r="DL1" s="874"/>
      <c r="DM1" s="874"/>
      <c r="DN1" s="874"/>
      <c r="DO1" s="874"/>
      <c r="DP1" s="874"/>
      <c r="DQ1" s="874"/>
      <c r="DR1" s="874"/>
      <c r="DS1" s="874"/>
      <c r="DT1" s="874"/>
      <c r="DU1" s="874"/>
      <c r="DV1" s="874"/>
      <c r="DW1" s="874"/>
      <c r="DX1" s="874"/>
      <c r="DY1" s="874"/>
      <c r="DZ1" s="874"/>
      <c r="EA1" s="874"/>
      <c r="EB1" s="874"/>
      <c r="EC1" s="874"/>
      <c r="ED1" s="874"/>
      <c r="EE1" s="874"/>
      <c r="EF1" s="874"/>
      <c r="EG1" s="874"/>
      <c r="EH1" s="874"/>
      <c r="EI1" s="874"/>
      <c r="EJ1" s="874"/>
      <c r="EK1" s="874"/>
      <c r="EL1" s="874"/>
      <c r="EM1" s="874"/>
      <c r="EN1" s="874"/>
      <c r="EO1" s="874"/>
      <c r="EP1" s="874"/>
      <c r="EQ1" s="874"/>
      <c r="ER1" s="874"/>
      <c r="ES1" s="874"/>
      <c r="ET1" s="874"/>
      <c r="EU1" s="874"/>
      <c r="EV1" s="874"/>
      <c r="EW1" s="874"/>
      <c r="EX1" s="874"/>
      <c r="EY1" s="874"/>
      <c r="EZ1" s="874"/>
      <c r="FA1" s="874"/>
      <c r="FB1" s="874"/>
      <c r="FC1" s="874"/>
      <c r="FD1" s="874"/>
      <c r="FE1" s="874"/>
      <c r="FF1" s="874"/>
      <c r="FG1" s="874"/>
      <c r="FH1" s="874"/>
      <c r="FI1" s="874"/>
      <c r="FJ1" s="874"/>
      <c r="FK1" s="874"/>
      <c r="FL1" s="874"/>
      <c r="FM1" s="874"/>
      <c r="FN1" s="874"/>
      <c r="FO1" s="874"/>
      <c r="FP1" s="874"/>
      <c r="FQ1" s="874"/>
      <c r="FR1" s="874"/>
      <c r="FS1" s="874"/>
      <c r="FT1" s="874"/>
      <c r="FU1" s="874"/>
      <c r="FV1" s="874"/>
      <c r="FW1" s="874"/>
      <c r="FX1" s="874"/>
      <c r="FY1" s="874"/>
      <c r="FZ1" s="874"/>
      <c r="GA1" s="874"/>
      <c r="GB1" s="874"/>
      <c r="GC1" s="874"/>
      <c r="GD1" s="874"/>
      <c r="GE1" s="874"/>
      <c r="GF1" s="874"/>
      <c r="GG1" s="874"/>
      <c r="GH1" s="874"/>
      <c r="GI1" s="874"/>
      <c r="GJ1" s="874"/>
      <c r="GK1" s="874"/>
      <c r="GL1" s="874"/>
      <c r="GM1" s="874"/>
      <c r="GN1" s="874"/>
      <c r="GO1" s="874"/>
      <c r="GP1" s="874"/>
      <c r="GQ1" s="874"/>
      <c r="GR1" s="874"/>
      <c r="GS1" s="874"/>
      <c r="GT1" s="874"/>
      <c r="GU1" s="874"/>
      <c r="GV1" s="874"/>
      <c r="GW1" s="874"/>
      <c r="GX1" s="874"/>
      <c r="GY1" s="874"/>
      <c r="GZ1" s="874"/>
      <c r="HA1" s="874"/>
      <c r="HB1" s="874"/>
      <c r="HC1" s="874"/>
      <c r="HD1" s="874"/>
      <c r="HE1" s="874"/>
      <c r="HF1" s="874"/>
      <c r="HG1" s="874"/>
      <c r="HH1" s="874"/>
      <c r="HI1" s="874"/>
      <c r="HJ1" s="874"/>
      <c r="HK1" s="874"/>
      <c r="HL1" s="874"/>
      <c r="HM1" s="874"/>
      <c r="HN1" s="874"/>
      <c r="HO1" s="874"/>
      <c r="HP1" s="874"/>
      <c r="HQ1" s="874"/>
      <c r="HR1" s="874"/>
    </row>
    <row r="2" spans="1:226" ht="15">
      <c r="A2"/>
      <c r="B2"/>
      <c r="C2"/>
      <c r="D2"/>
      <c r="E2" s="53" t="s">
        <v>564</v>
      </c>
      <c r="F2" s="53"/>
      <c r="G2" s="875"/>
      <c r="H2" s="875"/>
      <c r="I2" s="875"/>
      <c r="J2" s="875"/>
      <c r="K2" s="875"/>
      <c r="L2" s="875"/>
      <c r="M2" s="874"/>
      <c r="N2" s="874"/>
      <c r="O2" s="874"/>
      <c r="P2" s="874"/>
      <c r="U2" s="874"/>
      <c r="V2" s="874"/>
      <c r="W2" s="874"/>
      <c r="X2" s="874"/>
      <c r="Y2" s="874"/>
      <c r="Z2" s="874"/>
      <c r="AA2" s="874"/>
      <c r="AB2" s="874"/>
      <c r="AC2" s="874"/>
      <c r="AD2" s="874"/>
      <c r="AE2" s="874"/>
      <c r="AF2" s="874"/>
      <c r="AG2" s="874"/>
      <c r="AH2" s="874"/>
      <c r="AI2" s="874"/>
      <c r="AJ2" s="874"/>
      <c r="AK2" s="874"/>
      <c r="AL2" s="874"/>
      <c r="AM2" s="874"/>
      <c r="AN2" s="874"/>
      <c r="AO2" s="874"/>
      <c r="AP2" s="874"/>
      <c r="AQ2" s="874"/>
      <c r="AR2" s="874"/>
      <c r="AS2" s="874"/>
      <c r="AT2" s="874"/>
      <c r="AU2" s="874"/>
      <c r="AV2" s="874"/>
      <c r="AW2" s="874"/>
      <c r="AX2" s="874"/>
      <c r="AY2" s="874"/>
      <c r="AZ2" s="874"/>
      <c r="BA2" s="874"/>
      <c r="BB2" s="874"/>
      <c r="BC2" s="874"/>
      <c r="BD2" s="874"/>
      <c r="BE2" s="874"/>
      <c r="BF2" s="874"/>
      <c r="BG2" s="874"/>
      <c r="BH2" s="874"/>
      <c r="BI2" s="874"/>
      <c r="BJ2" s="874"/>
      <c r="BK2" s="874"/>
      <c r="BL2" s="874"/>
      <c r="BM2" s="874"/>
      <c r="BN2" s="874"/>
      <c r="BO2" s="874"/>
      <c r="BP2" s="874"/>
      <c r="BQ2" s="874"/>
      <c r="BR2" s="874"/>
      <c r="BS2" s="874"/>
      <c r="BT2" s="874"/>
      <c r="BU2" s="874"/>
      <c r="BV2" s="874"/>
      <c r="BW2" s="874"/>
      <c r="BX2" s="874"/>
      <c r="BY2" s="874"/>
      <c r="BZ2" s="874"/>
      <c r="CA2" s="874"/>
      <c r="CB2" s="874"/>
      <c r="CC2" s="874"/>
      <c r="CD2" s="874"/>
      <c r="CE2" s="874"/>
      <c r="CF2" s="874"/>
      <c r="CG2" s="874"/>
      <c r="CH2" s="874"/>
      <c r="CI2" s="874"/>
      <c r="CJ2" s="874"/>
      <c r="CK2" s="874"/>
      <c r="CL2" s="874"/>
      <c r="CM2" s="874"/>
      <c r="CN2" s="874"/>
      <c r="CO2" s="874"/>
      <c r="CP2" s="874"/>
      <c r="CQ2" s="874"/>
      <c r="CR2" s="874"/>
      <c r="CS2" s="874"/>
      <c r="CT2" s="874"/>
      <c r="CU2" s="874"/>
      <c r="CV2" s="874"/>
      <c r="CW2" s="874"/>
      <c r="CX2" s="874"/>
      <c r="CY2" s="874"/>
      <c r="CZ2" s="874"/>
      <c r="DA2" s="874"/>
      <c r="DB2" s="874"/>
      <c r="DC2" s="874"/>
      <c r="DD2" s="874"/>
      <c r="DE2" s="874"/>
      <c r="DF2" s="874"/>
      <c r="DG2" s="874"/>
      <c r="DH2" s="874"/>
      <c r="DI2" s="874"/>
      <c r="DJ2" s="874"/>
      <c r="DK2" s="874"/>
      <c r="DL2" s="874"/>
      <c r="DM2" s="874"/>
      <c r="DN2" s="874"/>
      <c r="DO2" s="874"/>
      <c r="DP2" s="874"/>
      <c r="DQ2" s="874"/>
      <c r="DR2" s="874"/>
      <c r="DS2" s="874"/>
      <c r="DT2" s="874"/>
      <c r="DU2" s="874"/>
      <c r="DV2" s="874"/>
      <c r="DW2" s="874"/>
      <c r="DX2" s="874"/>
      <c r="DY2" s="874"/>
      <c r="DZ2" s="874"/>
      <c r="EA2" s="874"/>
      <c r="EB2" s="874"/>
      <c r="EC2" s="874"/>
      <c r="ED2" s="874"/>
      <c r="EE2" s="874"/>
      <c r="EF2" s="874"/>
      <c r="EG2" s="874"/>
      <c r="EH2" s="874"/>
      <c r="EI2" s="874"/>
      <c r="EJ2" s="874"/>
      <c r="EK2" s="874"/>
      <c r="EL2" s="874"/>
      <c r="EM2" s="874"/>
      <c r="EN2" s="874"/>
      <c r="EO2" s="874"/>
      <c r="EP2" s="874"/>
      <c r="EQ2" s="874"/>
      <c r="ER2" s="874"/>
      <c r="ES2" s="874"/>
      <c r="ET2" s="874"/>
      <c r="EU2" s="874"/>
      <c r="EV2" s="874"/>
      <c r="EW2" s="874"/>
      <c r="EX2" s="874"/>
      <c r="EY2" s="874"/>
      <c r="EZ2" s="874"/>
      <c r="FA2" s="874"/>
      <c r="FB2" s="874"/>
      <c r="FC2" s="874"/>
      <c r="FD2" s="874"/>
      <c r="FE2" s="874"/>
      <c r="FF2" s="874"/>
      <c r="FG2" s="874"/>
      <c r="FH2" s="874"/>
      <c r="FI2" s="874"/>
      <c r="FJ2" s="874"/>
      <c r="FK2" s="874"/>
      <c r="FL2" s="874"/>
      <c r="FM2" s="874"/>
      <c r="FN2" s="874"/>
      <c r="FO2" s="874"/>
      <c r="FP2" s="874"/>
      <c r="FQ2" s="874"/>
      <c r="FR2" s="874"/>
      <c r="FS2" s="874"/>
      <c r="FT2" s="874"/>
      <c r="FU2" s="874"/>
      <c r="FV2" s="874"/>
      <c r="FW2" s="874"/>
      <c r="FX2" s="874"/>
      <c r="FY2" s="874"/>
      <c r="FZ2" s="874"/>
      <c r="GA2" s="874"/>
      <c r="GB2" s="874"/>
      <c r="GC2" s="874"/>
      <c r="GD2" s="874"/>
      <c r="GE2" s="874"/>
      <c r="GF2" s="874"/>
      <c r="GG2" s="874"/>
      <c r="GH2" s="874"/>
      <c r="GI2" s="874"/>
      <c r="GJ2" s="874"/>
      <c r="GK2" s="874"/>
      <c r="GL2" s="874"/>
      <c r="GM2" s="874"/>
      <c r="GN2" s="874"/>
      <c r="GO2" s="874"/>
      <c r="GP2" s="874"/>
      <c r="GQ2" s="874"/>
      <c r="GR2" s="874"/>
      <c r="GS2" s="874"/>
      <c r="GT2" s="874"/>
      <c r="GU2" s="874"/>
      <c r="GV2" s="874"/>
      <c r="GW2" s="874"/>
      <c r="GX2" s="874"/>
      <c r="GY2" s="874"/>
      <c r="GZ2" s="874"/>
      <c r="HA2" s="874"/>
      <c r="HB2" s="874"/>
      <c r="HC2" s="874"/>
      <c r="HD2" s="874"/>
      <c r="HE2" s="874"/>
      <c r="HF2" s="874"/>
      <c r="HG2" s="874"/>
      <c r="HH2" s="874"/>
      <c r="HI2" s="874"/>
      <c r="HJ2" s="874"/>
      <c r="HK2" s="874"/>
      <c r="HL2" s="874"/>
      <c r="HM2" s="874"/>
      <c r="HN2" s="874"/>
      <c r="HO2" s="874"/>
      <c r="HP2" s="874"/>
      <c r="HQ2" s="874"/>
      <c r="HR2" s="874"/>
    </row>
    <row r="3" spans="1:226" ht="13.5" customHeight="1">
      <c r="A3"/>
      <c r="B3" s="54" t="s">
        <v>599</v>
      </c>
      <c r="C3" s="54" t="s">
        <v>602</v>
      </c>
      <c r="D3"/>
      <c r="E3" s="53" t="s">
        <v>565</v>
      </c>
      <c r="F3" s="53"/>
      <c r="G3" s="875"/>
      <c r="H3" s="875"/>
      <c r="I3" s="875"/>
      <c r="J3" s="875"/>
      <c r="K3" s="875"/>
      <c r="L3" s="875"/>
      <c r="M3" s="874"/>
      <c r="N3" s="874"/>
      <c r="O3" s="874"/>
      <c r="P3" s="874"/>
      <c r="U3" s="874"/>
      <c r="V3" s="874"/>
      <c r="W3" s="874"/>
      <c r="X3" s="874"/>
      <c r="Y3" s="874"/>
      <c r="Z3" s="874"/>
      <c r="AA3" s="874"/>
      <c r="AB3" s="874"/>
      <c r="AC3" s="874"/>
      <c r="AD3" s="874"/>
      <c r="AE3" s="874"/>
      <c r="AF3" s="874"/>
      <c r="AG3" s="874"/>
      <c r="AH3" s="874"/>
      <c r="AI3" s="874"/>
      <c r="AJ3" s="874"/>
      <c r="AK3" s="874"/>
      <c r="AL3" s="874"/>
      <c r="AM3" s="874"/>
      <c r="AN3" s="874"/>
      <c r="AO3" s="874"/>
      <c r="AP3" s="874"/>
      <c r="AQ3" s="874"/>
      <c r="AR3" s="874"/>
      <c r="AS3" s="874"/>
      <c r="AT3" s="874"/>
      <c r="AU3" s="874"/>
      <c r="AV3" s="874"/>
      <c r="AW3" s="874"/>
      <c r="AX3" s="874"/>
      <c r="AY3" s="874"/>
      <c r="AZ3" s="874"/>
      <c r="BA3" s="874"/>
      <c r="BB3" s="874"/>
      <c r="BC3" s="874"/>
      <c r="BD3" s="874"/>
      <c r="BE3" s="874"/>
      <c r="BF3" s="874"/>
      <c r="BG3" s="874"/>
      <c r="BH3" s="874"/>
      <c r="BI3" s="874"/>
      <c r="BJ3" s="874"/>
      <c r="BK3" s="874"/>
      <c r="BL3" s="874"/>
      <c r="BM3" s="874"/>
      <c r="BN3" s="874"/>
      <c r="BO3" s="874"/>
      <c r="BP3" s="874"/>
      <c r="BQ3" s="874"/>
      <c r="BR3" s="874"/>
      <c r="BS3" s="874"/>
      <c r="BT3" s="874"/>
      <c r="BU3" s="874"/>
      <c r="BV3" s="874"/>
      <c r="BW3" s="874"/>
      <c r="BX3" s="874"/>
      <c r="BY3" s="874"/>
      <c r="BZ3" s="874"/>
      <c r="CA3" s="874"/>
      <c r="CB3" s="874"/>
      <c r="CC3" s="874"/>
      <c r="CD3" s="874"/>
      <c r="CE3" s="874"/>
      <c r="CF3" s="874"/>
      <c r="CG3" s="874"/>
      <c r="CH3" s="874"/>
      <c r="CI3" s="874"/>
      <c r="CJ3" s="874"/>
      <c r="CK3" s="874"/>
      <c r="CL3" s="874"/>
      <c r="CM3" s="874"/>
      <c r="CN3" s="874"/>
      <c r="CO3" s="874"/>
      <c r="CP3" s="874"/>
      <c r="CQ3" s="874"/>
      <c r="CR3" s="874"/>
      <c r="CS3" s="874"/>
      <c r="CT3" s="874"/>
      <c r="CU3" s="874"/>
      <c r="CV3" s="874"/>
      <c r="CW3" s="874"/>
      <c r="CX3" s="874"/>
      <c r="CY3" s="874"/>
      <c r="CZ3" s="874"/>
      <c r="DA3" s="874"/>
      <c r="DB3" s="874"/>
      <c r="DC3" s="874"/>
      <c r="DD3" s="874"/>
      <c r="DE3" s="874"/>
      <c r="DF3" s="874"/>
      <c r="DG3" s="874"/>
      <c r="DH3" s="874"/>
      <c r="DI3" s="874"/>
      <c r="DJ3" s="874"/>
      <c r="DK3" s="874"/>
      <c r="DL3" s="874"/>
      <c r="DM3" s="874"/>
      <c r="DN3" s="874"/>
      <c r="DO3" s="874"/>
      <c r="DP3" s="874"/>
      <c r="DQ3" s="874"/>
      <c r="DR3" s="874"/>
      <c r="DS3" s="874"/>
      <c r="DT3" s="874"/>
      <c r="DU3" s="874"/>
      <c r="DV3" s="874"/>
      <c r="DW3" s="874"/>
      <c r="DX3" s="874"/>
      <c r="DY3" s="874"/>
      <c r="DZ3" s="874"/>
      <c r="EA3" s="874"/>
      <c r="EB3" s="874"/>
      <c r="EC3" s="874"/>
      <c r="ED3" s="874"/>
      <c r="EE3" s="874"/>
      <c r="EF3" s="874"/>
      <c r="EG3" s="874"/>
      <c r="EH3" s="874"/>
      <c r="EI3" s="874"/>
      <c r="EJ3" s="874"/>
      <c r="EK3" s="874"/>
      <c r="EL3" s="874"/>
      <c r="EM3" s="874"/>
      <c r="EN3" s="874"/>
      <c r="EO3" s="874"/>
      <c r="EP3" s="874"/>
      <c r="EQ3" s="874"/>
      <c r="ER3" s="874"/>
      <c r="ES3" s="874"/>
      <c r="ET3" s="874"/>
      <c r="EU3" s="874"/>
      <c r="EV3" s="874"/>
      <c r="EW3" s="874"/>
      <c r="EX3" s="874"/>
      <c r="EY3" s="874"/>
      <c r="EZ3" s="874"/>
      <c r="FA3" s="874"/>
      <c r="FB3" s="874"/>
      <c r="FC3" s="874"/>
      <c r="FD3" s="874"/>
      <c r="FE3" s="874"/>
      <c r="FF3" s="874"/>
      <c r="FG3" s="874"/>
      <c r="FH3" s="874"/>
      <c r="FI3" s="874"/>
      <c r="FJ3" s="874"/>
      <c r="FK3" s="874"/>
      <c r="FL3" s="874"/>
      <c r="FM3" s="874"/>
      <c r="FN3" s="874"/>
      <c r="FO3" s="874"/>
      <c r="FP3" s="874"/>
      <c r="FQ3" s="874"/>
      <c r="FR3" s="874"/>
      <c r="FS3" s="874"/>
      <c r="FT3" s="874"/>
      <c r="FU3" s="874"/>
      <c r="FV3" s="874"/>
      <c r="FW3" s="874"/>
      <c r="FX3" s="874"/>
      <c r="FY3" s="874"/>
      <c r="FZ3" s="874"/>
      <c r="GA3" s="874"/>
      <c r="GB3" s="874"/>
      <c r="GC3" s="874"/>
      <c r="GD3" s="874"/>
      <c r="GE3" s="874"/>
      <c r="GF3" s="874"/>
      <c r="GG3" s="874"/>
      <c r="GH3" s="874"/>
      <c r="GI3" s="874"/>
      <c r="GJ3" s="874"/>
      <c r="GK3" s="874"/>
      <c r="GL3" s="874"/>
      <c r="GM3" s="874"/>
      <c r="GN3" s="874"/>
      <c r="GO3" s="874"/>
      <c r="GP3" s="874"/>
      <c r="GQ3" s="874"/>
      <c r="GR3" s="874"/>
      <c r="GS3" s="874"/>
      <c r="GT3" s="874"/>
      <c r="GU3" s="874"/>
      <c r="GV3" s="874"/>
      <c r="GW3" s="874"/>
      <c r="GX3" s="874"/>
      <c r="GY3" s="874"/>
      <c r="GZ3" s="874"/>
      <c r="HA3" s="874"/>
      <c r="HB3" s="874"/>
      <c r="HC3" s="874"/>
      <c r="HD3" s="874"/>
      <c r="HE3" s="874"/>
      <c r="HF3" s="874"/>
      <c r="HG3" s="874"/>
      <c r="HH3" s="874"/>
      <c r="HI3" s="874"/>
      <c r="HJ3" s="874"/>
      <c r="HK3" s="874"/>
      <c r="HL3" s="874"/>
      <c r="HM3" s="874"/>
      <c r="HN3" s="874"/>
      <c r="HO3" s="874"/>
      <c r="HP3" s="874"/>
      <c r="HQ3" s="874"/>
      <c r="HR3" s="874"/>
    </row>
    <row r="4" spans="1:226" ht="9.75" customHeight="1">
      <c r="A4"/>
      <c r="B4"/>
      <c r="C4"/>
      <c r="D4"/>
      <c r="E4" s="55"/>
      <c r="F4" s="55"/>
      <c r="G4" s="875"/>
      <c r="H4" s="875"/>
      <c r="I4" s="875"/>
      <c r="J4" s="875"/>
      <c r="K4" s="875"/>
      <c r="L4" s="875"/>
      <c r="M4" s="874"/>
      <c r="N4" s="874"/>
      <c r="O4" s="874"/>
      <c r="P4" s="874"/>
      <c r="Q4" s="874"/>
      <c r="R4" s="874"/>
      <c r="S4" s="874"/>
      <c r="T4" s="874"/>
      <c r="U4" s="874"/>
      <c r="V4" s="874"/>
      <c r="W4" s="874"/>
      <c r="X4" s="874"/>
      <c r="Y4" s="874"/>
      <c r="Z4" s="874"/>
      <c r="AA4" s="874"/>
      <c r="AB4" s="874"/>
      <c r="AC4" s="874"/>
      <c r="AD4" s="874"/>
      <c r="AE4" s="874"/>
      <c r="AF4" s="874"/>
      <c r="AG4" s="874"/>
      <c r="AH4" s="874"/>
      <c r="AI4" s="874"/>
      <c r="AJ4" s="874"/>
      <c r="AK4" s="874"/>
      <c r="AL4" s="874"/>
      <c r="AM4" s="874"/>
      <c r="AN4" s="874"/>
      <c r="AO4" s="874"/>
      <c r="AP4" s="874"/>
      <c r="AQ4" s="874"/>
      <c r="AR4" s="874"/>
      <c r="AS4" s="874"/>
      <c r="AT4" s="874"/>
      <c r="AU4" s="874"/>
      <c r="AV4" s="874"/>
      <c r="AW4" s="874"/>
      <c r="AX4" s="874"/>
      <c r="AY4" s="874"/>
      <c r="AZ4" s="874"/>
      <c r="BA4" s="874"/>
      <c r="BB4" s="874"/>
      <c r="BC4" s="874"/>
      <c r="BD4" s="874"/>
      <c r="BE4" s="874"/>
      <c r="BF4" s="874"/>
      <c r="BG4" s="874"/>
      <c r="BH4" s="874"/>
      <c r="BI4" s="874"/>
      <c r="BJ4" s="874"/>
      <c r="BK4" s="874"/>
      <c r="BL4" s="874"/>
      <c r="BM4" s="874"/>
      <c r="BN4" s="874"/>
      <c r="BO4" s="874"/>
      <c r="BP4" s="874"/>
      <c r="BQ4" s="874"/>
      <c r="BR4" s="874"/>
      <c r="BS4" s="874"/>
      <c r="BT4" s="874"/>
      <c r="BU4" s="874"/>
      <c r="BV4" s="874"/>
      <c r="BW4" s="874"/>
      <c r="BX4" s="874"/>
      <c r="BY4" s="874"/>
      <c r="BZ4" s="874"/>
      <c r="CA4" s="874"/>
      <c r="CB4" s="874"/>
      <c r="CC4" s="874"/>
      <c r="CD4" s="874"/>
      <c r="CE4" s="874"/>
      <c r="CF4" s="874"/>
      <c r="CG4" s="874"/>
      <c r="CH4" s="874"/>
      <c r="CI4" s="874"/>
      <c r="CJ4" s="874"/>
      <c r="CK4" s="874"/>
      <c r="CL4" s="874"/>
      <c r="CM4" s="874"/>
      <c r="CN4" s="874"/>
      <c r="CO4" s="874"/>
      <c r="CP4" s="874"/>
      <c r="CQ4" s="874"/>
      <c r="CR4" s="874"/>
      <c r="CS4" s="874"/>
      <c r="CT4" s="874"/>
      <c r="CU4" s="874"/>
      <c r="CV4" s="874"/>
      <c r="CW4" s="874"/>
      <c r="CX4" s="874"/>
      <c r="CY4" s="874"/>
      <c r="CZ4" s="874"/>
      <c r="DA4" s="874"/>
      <c r="DB4" s="874"/>
      <c r="DC4" s="874"/>
      <c r="DD4" s="874"/>
      <c r="DE4" s="874"/>
      <c r="DF4" s="874"/>
      <c r="DG4" s="874"/>
      <c r="DH4" s="874"/>
      <c r="DI4" s="874"/>
      <c r="DJ4" s="874"/>
      <c r="DK4" s="874"/>
      <c r="DL4" s="874"/>
      <c r="DM4" s="874"/>
      <c r="DN4" s="874"/>
      <c r="DO4" s="874"/>
      <c r="DP4" s="874"/>
      <c r="DQ4" s="874"/>
      <c r="DR4" s="874"/>
      <c r="DS4" s="874"/>
      <c r="DT4" s="874"/>
      <c r="DU4" s="874"/>
      <c r="DV4" s="874"/>
      <c r="DW4" s="874"/>
      <c r="DX4" s="874"/>
      <c r="DY4" s="874"/>
      <c r="DZ4" s="874"/>
      <c r="EA4" s="874"/>
      <c r="EB4" s="874"/>
      <c r="EC4" s="874"/>
      <c r="ED4" s="874"/>
      <c r="EE4" s="874"/>
      <c r="EF4" s="874"/>
      <c r="EG4" s="874"/>
      <c r="EH4" s="874"/>
      <c r="EI4" s="874"/>
      <c r="EJ4" s="874"/>
      <c r="EK4" s="874"/>
      <c r="EL4" s="874"/>
      <c r="EM4" s="874"/>
      <c r="EN4" s="874"/>
      <c r="EO4" s="874"/>
      <c r="EP4" s="874"/>
      <c r="EQ4" s="874"/>
      <c r="ER4" s="874"/>
      <c r="ES4" s="874"/>
      <c r="ET4" s="874"/>
      <c r="EU4" s="874"/>
      <c r="EV4" s="874"/>
      <c r="EW4" s="874"/>
      <c r="EX4" s="874"/>
      <c r="EY4" s="874"/>
      <c r="EZ4" s="874"/>
      <c r="FA4" s="874"/>
      <c r="FB4" s="874"/>
      <c r="FC4" s="874"/>
      <c r="FD4" s="874"/>
      <c r="FE4" s="874"/>
      <c r="FF4" s="874"/>
      <c r="FG4" s="874"/>
      <c r="FH4" s="874"/>
      <c r="FI4" s="874"/>
      <c r="FJ4" s="874"/>
      <c r="FK4" s="874"/>
      <c r="FL4" s="874"/>
      <c r="FM4" s="874"/>
      <c r="FN4" s="874"/>
      <c r="FO4" s="874"/>
      <c r="FP4" s="874"/>
      <c r="FQ4" s="874"/>
      <c r="FR4" s="874"/>
      <c r="FS4" s="874"/>
      <c r="FT4" s="874"/>
      <c r="FU4" s="874"/>
      <c r="FV4" s="874"/>
      <c r="FW4" s="874"/>
      <c r="FX4" s="874"/>
      <c r="FY4" s="874"/>
      <c r="FZ4" s="874"/>
      <c r="GA4" s="874"/>
      <c r="GB4" s="874"/>
      <c r="GC4" s="874"/>
      <c r="GD4" s="874"/>
      <c r="GE4" s="874"/>
      <c r="GF4" s="874"/>
      <c r="GG4" s="874"/>
      <c r="GH4" s="874"/>
      <c r="GI4" s="874"/>
      <c r="GJ4" s="874"/>
      <c r="GK4" s="874"/>
      <c r="GL4" s="874"/>
      <c r="GM4" s="874"/>
      <c r="GN4" s="874"/>
      <c r="GO4" s="874"/>
      <c r="GP4" s="874"/>
      <c r="GQ4" s="874"/>
      <c r="GR4" s="874"/>
      <c r="GS4" s="874"/>
      <c r="GT4" s="874"/>
      <c r="GU4" s="874"/>
      <c r="GV4" s="874"/>
      <c r="GW4" s="874"/>
      <c r="GX4" s="874"/>
      <c r="GY4" s="874"/>
      <c r="GZ4" s="874"/>
      <c r="HA4" s="874"/>
      <c r="HB4" s="874"/>
      <c r="HC4" s="874"/>
      <c r="HD4" s="874"/>
      <c r="HE4" s="874"/>
      <c r="HF4" s="874"/>
      <c r="HG4" s="874"/>
      <c r="HH4" s="874"/>
      <c r="HI4" s="874"/>
      <c r="HJ4" s="874"/>
      <c r="HK4" s="874"/>
      <c r="HL4" s="874"/>
      <c r="HM4" s="874"/>
      <c r="HN4" s="874"/>
      <c r="HO4" s="874"/>
      <c r="HP4" s="874"/>
      <c r="HQ4" s="874"/>
      <c r="HR4" s="874"/>
    </row>
    <row r="5" spans="1:226" ht="15">
      <c r="A5" s="56" t="s">
        <v>1082</v>
      </c>
      <c r="B5"/>
      <c r="C5"/>
      <c r="D5"/>
      <c r="E5" s="44"/>
      <c r="F5" s="44"/>
      <c r="G5" s="874"/>
      <c r="H5" s="874"/>
      <c r="I5" s="874"/>
      <c r="J5" s="874"/>
      <c r="K5" s="874"/>
      <c r="L5" s="874"/>
      <c r="M5" s="874"/>
      <c r="Q5" s="874"/>
      <c r="R5" s="874"/>
      <c r="S5" s="874"/>
      <c r="T5" s="874"/>
      <c r="U5" s="874"/>
      <c r="V5" s="874"/>
      <c r="W5" s="874"/>
      <c r="X5" s="874"/>
      <c r="Y5" s="874"/>
      <c r="Z5" s="874"/>
      <c r="AA5" s="874"/>
      <c r="AB5" s="874"/>
      <c r="AC5" s="874"/>
      <c r="AD5" s="874"/>
      <c r="AE5" s="874"/>
      <c r="AF5" s="874"/>
      <c r="AG5" s="874"/>
      <c r="AH5" s="874"/>
      <c r="AI5" s="874"/>
      <c r="AJ5" s="874"/>
      <c r="AK5" s="874"/>
      <c r="AL5" s="874"/>
      <c r="AM5" s="874"/>
      <c r="AN5" s="874"/>
      <c r="AO5" s="874"/>
      <c r="AP5" s="874"/>
      <c r="AQ5" s="874"/>
      <c r="AR5" s="874"/>
      <c r="AS5" s="874"/>
      <c r="AT5" s="874"/>
      <c r="AU5" s="874"/>
      <c r="AV5" s="874"/>
      <c r="AW5" s="874"/>
      <c r="AX5" s="874"/>
      <c r="AY5" s="874"/>
      <c r="AZ5" s="874"/>
      <c r="BA5" s="874"/>
      <c r="BB5" s="874"/>
      <c r="BC5" s="874"/>
      <c r="BD5" s="874"/>
      <c r="BE5" s="874"/>
      <c r="BF5" s="874"/>
      <c r="BG5" s="874"/>
      <c r="BH5" s="874"/>
      <c r="BI5" s="874"/>
      <c r="BJ5" s="874"/>
      <c r="BK5" s="874"/>
      <c r="BL5" s="874"/>
      <c r="BM5" s="874"/>
      <c r="BN5" s="874"/>
      <c r="BO5" s="874"/>
      <c r="BP5" s="874"/>
      <c r="BQ5" s="874"/>
      <c r="BR5" s="874"/>
      <c r="BS5" s="874"/>
      <c r="BT5" s="874"/>
      <c r="BU5" s="874"/>
      <c r="BV5" s="874"/>
      <c r="BW5" s="874"/>
      <c r="BX5" s="874"/>
      <c r="BY5" s="874"/>
      <c r="BZ5" s="874"/>
      <c r="CA5" s="874"/>
      <c r="CB5" s="874"/>
      <c r="CC5" s="874"/>
      <c r="CD5" s="874"/>
      <c r="CE5" s="874"/>
      <c r="CF5" s="874"/>
      <c r="CG5" s="874"/>
      <c r="CH5" s="874"/>
      <c r="CI5" s="874"/>
      <c r="CJ5" s="874"/>
      <c r="CK5" s="874"/>
      <c r="CL5" s="874"/>
      <c r="CM5" s="874"/>
      <c r="CN5" s="874"/>
      <c r="CO5" s="874"/>
      <c r="CP5" s="874"/>
      <c r="CQ5" s="874"/>
      <c r="CR5" s="874"/>
      <c r="CS5" s="874"/>
      <c r="CT5" s="874"/>
      <c r="CU5" s="874"/>
      <c r="CV5" s="874"/>
      <c r="CW5" s="874"/>
      <c r="CX5" s="874"/>
      <c r="CY5" s="874"/>
      <c r="CZ5" s="874"/>
      <c r="DA5" s="874"/>
      <c r="DB5" s="874"/>
      <c r="DC5" s="874"/>
      <c r="DD5" s="874"/>
      <c r="DE5" s="874"/>
      <c r="DF5" s="874"/>
      <c r="DG5" s="874"/>
      <c r="DH5" s="874"/>
      <c r="DI5" s="874"/>
      <c r="DJ5" s="874"/>
      <c r="DK5" s="874"/>
      <c r="DL5" s="874"/>
      <c r="DM5" s="874"/>
      <c r="DN5" s="874"/>
      <c r="DO5" s="874"/>
      <c r="DP5" s="874"/>
      <c r="DQ5" s="874"/>
      <c r="DR5" s="874"/>
      <c r="DS5" s="874"/>
      <c r="DT5" s="874"/>
      <c r="DU5" s="874"/>
      <c r="DV5" s="874"/>
      <c r="DW5" s="874"/>
      <c r="DX5" s="874"/>
      <c r="DY5" s="874"/>
      <c r="DZ5" s="874"/>
      <c r="EA5" s="874"/>
      <c r="EB5" s="874"/>
      <c r="EC5" s="874"/>
      <c r="ED5" s="874"/>
      <c r="EE5" s="874"/>
      <c r="EF5" s="874"/>
      <c r="EG5" s="874"/>
      <c r="EH5" s="874"/>
      <c r="EI5" s="874"/>
      <c r="EJ5" s="874"/>
      <c r="EK5" s="874"/>
      <c r="EL5" s="874"/>
      <c r="EM5" s="874"/>
      <c r="EN5" s="874"/>
      <c r="EO5" s="874"/>
      <c r="EP5" s="874"/>
      <c r="EQ5" s="874"/>
      <c r="ER5" s="874"/>
      <c r="ES5" s="874"/>
      <c r="ET5" s="874"/>
      <c r="EU5" s="874"/>
      <c r="EV5" s="874"/>
      <c r="EW5" s="874"/>
      <c r="EX5" s="874"/>
      <c r="EY5" s="874"/>
      <c r="EZ5" s="874"/>
      <c r="FA5" s="874"/>
      <c r="FB5" s="874"/>
      <c r="FC5" s="874"/>
      <c r="FD5" s="874"/>
      <c r="FE5" s="874"/>
      <c r="FF5" s="874"/>
      <c r="FG5" s="874"/>
      <c r="FH5" s="874"/>
      <c r="FI5" s="874"/>
      <c r="FJ5" s="874"/>
      <c r="FK5" s="874"/>
      <c r="FL5" s="874"/>
      <c r="FM5" s="874"/>
      <c r="FN5" s="874"/>
      <c r="FO5" s="874"/>
      <c r="FP5" s="874"/>
      <c r="FQ5" s="874"/>
      <c r="FR5" s="874"/>
      <c r="FS5" s="874"/>
      <c r="FT5" s="874"/>
      <c r="FU5" s="874"/>
      <c r="FV5" s="874"/>
      <c r="FW5" s="874"/>
      <c r="FX5" s="874"/>
      <c r="FY5" s="874"/>
      <c r="FZ5" s="874"/>
      <c r="GA5" s="874"/>
      <c r="GB5" s="874"/>
      <c r="GC5" s="874"/>
      <c r="GD5" s="874"/>
      <c r="GE5" s="874"/>
      <c r="GF5" s="874"/>
      <c r="GG5" s="874"/>
      <c r="GH5" s="874"/>
      <c r="GI5" s="874"/>
      <c r="GJ5" s="874"/>
      <c r="GK5" s="874"/>
      <c r="GL5" s="874"/>
      <c r="GM5" s="874"/>
      <c r="GN5" s="874"/>
      <c r="GO5" s="874"/>
      <c r="GP5" s="874"/>
      <c r="GQ5" s="874"/>
      <c r="GR5" s="874"/>
      <c r="GS5" s="874"/>
      <c r="GT5" s="874"/>
      <c r="GU5" s="874"/>
      <c r="GV5" s="874"/>
      <c r="GW5" s="874"/>
      <c r="GX5" s="874"/>
      <c r="GY5" s="874"/>
      <c r="GZ5" s="874"/>
      <c r="HA5" s="874"/>
      <c r="HB5" s="874"/>
      <c r="HC5" s="874"/>
      <c r="HD5" s="874"/>
      <c r="HE5" s="874"/>
      <c r="HF5" s="874"/>
      <c r="HG5" s="874"/>
      <c r="HH5" s="874"/>
      <c r="HI5" s="874"/>
      <c r="HJ5" s="874"/>
      <c r="HK5" s="874"/>
      <c r="HL5" s="874"/>
      <c r="HM5" s="874"/>
      <c r="HN5" s="874"/>
      <c r="HO5" s="874"/>
      <c r="HP5" s="874"/>
      <c r="HQ5" s="874"/>
      <c r="HR5" s="874"/>
    </row>
    <row r="6" spans="1:226" ht="15">
      <c r="A6" t="s">
        <v>605</v>
      </c>
      <c r="B6" s="57">
        <v>14397963000</v>
      </c>
      <c r="C6" s="57">
        <v>14310393000</v>
      </c>
      <c r="D6" s="57"/>
      <c r="E6" s="58">
        <v>-0.006082110365195459</v>
      </c>
      <c r="F6" s="58"/>
      <c r="G6" s="876"/>
      <c r="H6" s="876"/>
      <c r="I6" s="876"/>
      <c r="J6" s="876"/>
      <c r="K6" s="876"/>
      <c r="L6" s="876"/>
      <c r="M6" s="874"/>
      <c r="N6" s="874"/>
      <c r="O6" s="874"/>
      <c r="P6" s="874"/>
      <c r="Q6" s="57"/>
      <c r="S6"/>
      <c r="T6" s="877"/>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4"/>
      <c r="AY6" s="874"/>
      <c r="AZ6" s="874"/>
      <c r="BA6" s="874"/>
      <c r="BB6" s="874"/>
      <c r="BC6" s="874"/>
      <c r="BD6" s="874"/>
      <c r="BE6" s="874"/>
      <c r="BF6" s="874"/>
      <c r="BG6" s="874"/>
      <c r="BH6" s="874"/>
      <c r="BI6" s="874"/>
      <c r="BJ6" s="874"/>
      <c r="BK6" s="874"/>
      <c r="BL6" s="874"/>
      <c r="BM6" s="874"/>
      <c r="BN6" s="874"/>
      <c r="BO6" s="874"/>
      <c r="BP6" s="874"/>
      <c r="BQ6" s="874"/>
      <c r="BR6" s="874"/>
      <c r="BS6" s="874"/>
      <c r="BT6" s="874"/>
      <c r="BU6" s="874"/>
      <c r="BV6" s="874"/>
      <c r="BW6" s="874"/>
      <c r="BX6" s="874"/>
      <c r="BY6" s="874"/>
      <c r="BZ6" s="874"/>
      <c r="CA6" s="874"/>
      <c r="CB6" s="874"/>
      <c r="CC6" s="874"/>
      <c r="CD6" s="874"/>
      <c r="CE6" s="874"/>
      <c r="CF6" s="874"/>
      <c r="CG6" s="874"/>
      <c r="CH6" s="874"/>
      <c r="CI6" s="874"/>
      <c r="CJ6" s="874"/>
      <c r="CK6" s="874"/>
      <c r="CL6" s="874"/>
      <c r="CM6" s="874"/>
      <c r="CN6" s="874"/>
      <c r="CO6" s="874"/>
      <c r="CP6" s="874"/>
      <c r="CQ6" s="874"/>
      <c r="CR6" s="874"/>
      <c r="CS6" s="874"/>
      <c r="CT6" s="874"/>
      <c r="CU6" s="874"/>
      <c r="CV6" s="874"/>
      <c r="CW6" s="874"/>
      <c r="CX6" s="874"/>
      <c r="CY6" s="874"/>
      <c r="CZ6" s="874"/>
      <c r="DA6" s="874"/>
      <c r="DB6" s="874"/>
      <c r="DC6" s="874"/>
      <c r="DD6" s="874"/>
      <c r="DE6" s="874"/>
      <c r="DF6" s="874"/>
      <c r="DG6" s="874"/>
      <c r="DH6" s="874"/>
      <c r="DI6" s="874"/>
      <c r="DJ6" s="874"/>
      <c r="DK6" s="874"/>
      <c r="DL6" s="874"/>
      <c r="DM6" s="874"/>
      <c r="DN6" s="874"/>
      <c r="DO6" s="874"/>
      <c r="DP6" s="874"/>
      <c r="DQ6" s="874"/>
      <c r="DR6" s="874"/>
      <c r="DS6" s="874"/>
      <c r="DT6" s="874"/>
      <c r="DU6" s="874"/>
      <c r="DV6" s="874"/>
      <c r="DW6" s="874"/>
      <c r="DX6" s="874"/>
      <c r="DY6" s="874"/>
      <c r="DZ6" s="874"/>
      <c r="EA6" s="874"/>
      <c r="EB6" s="874"/>
      <c r="EC6" s="874"/>
      <c r="ED6" s="874"/>
      <c r="EE6" s="874"/>
      <c r="EF6" s="874"/>
      <c r="EG6" s="874"/>
      <c r="EH6" s="874"/>
      <c r="EI6" s="874"/>
      <c r="EJ6" s="874"/>
      <c r="EK6" s="874"/>
      <c r="EL6" s="874"/>
      <c r="EM6" s="874"/>
      <c r="EN6" s="874"/>
      <c r="EO6" s="874"/>
      <c r="EP6" s="874"/>
      <c r="EQ6" s="874"/>
      <c r="ER6" s="874"/>
      <c r="ES6" s="874"/>
      <c r="ET6" s="874"/>
      <c r="EU6" s="874"/>
      <c r="EV6" s="874"/>
      <c r="EW6" s="874"/>
      <c r="EX6" s="874"/>
      <c r="EY6" s="874"/>
      <c r="EZ6" s="874"/>
      <c r="FA6" s="874"/>
      <c r="FB6" s="874"/>
      <c r="FC6" s="874"/>
      <c r="FD6" s="874"/>
      <c r="FE6" s="874"/>
      <c r="FF6" s="874"/>
      <c r="FG6" s="874"/>
      <c r="FH6" s="874"/>
      <c r="FI6" s="874"/>
      <c r="FJ6" s="874"/>
      <c r="FK6" s="874"/>
      <c r="FL6" s="874"/>
      <c r="FM6" s="874"/>
      <c r="FN6" s="874"/>
      <c r="FO6" s="874"/>
      <c r="FP6" s="874"/>
      <c r="FQ6" s="874"/>
      <c r="FR6" s="874"/>
      <c r="FS6" s="874"/>
      <c r="FT6" s="874"/>
      <c r="FU6" s="874"/>
      <c r="FV6" s="874"/>
      <c r="FW6" s="874"/>
      <c r="FX6" s="874"/>
      <c r="FY6" s="874"/>
      <c r="FZ6" s="874"/>
      <c r="GA6" s="874"/>
      <c r="GB6" s="874"/>
      <c r="GC6" s="874"/>
      <c r="GD6" s="874"/>
      <c r="GE6" s="874"/>
      <c r="GF6" s="874"/>
      <c r="GG6" s="874"/>
      <c r="GH6" s="874"/>
      <c r="GI6" s="874"/>
      <c r="GJ6" s="874"/>
      <c r="GK6" s="874"/>
      <c r="GL6" s="874"/>
      <c r="GM6" s="874"/>
      <c r="GN6" s="874"/>
      <c r="GO6" s="874"/>
      <c r="GP6" s="874"/>
      <c r="GQ6" s="874"/>
      <c r="GR6" s="874"/>
      <c r="GS6" s="874"/>
      <c r="GT6" s="874"/>
      <c r="GU6" s="874"/>
      <c r="GV6" s="874"/>
      <c r="GW6" s="874"/>
      <c r="GX6" s="874"/>
      <c r="GY6" s="874"/>
      <c r="GZ6" s="874"/>
      <c r="HA6" s="874"/>
      <c r="HB6" s="874"/>
      <c r="HC6" s="874"/>
      <c r="HD6" s="874"/>
      <c r="HE6" s="874"/>
      <c r="HF6" s="874"/>
      <c r="HG6" s="874"/>
      <c r="HH6" s="874"/>
      <c r="HI6" s="874"/>
      <c r="HJ6" s="874"/>
      <c r="HK6" s="874"/>
      <c r="HL6" s="874"/>
      <c r="HM6" s="874"/>
      <c r="HN6" s="874"/>
      <c r="HO6" s="874"/>
      <c r="HP6" s="874"/>
      <c r="HQ6" s="874"/>
      <c r="HR6" s="874"/>
    </row>
    <row r="7" spans="1:226" ht="15">
      <c r="A7" s="59" t="s">
        <v>606</v>
      </c>
      <c r="B7" s="60">
        <v>19133918000</v>
      </c>
      <c r="C7" s="60">
        <v>21508366000</v>
      </c>
      <c r="D7" s="60"/>
      <c r="E7" s="61">
        <v>0.1240962776154888</v>
      </c>
      <c r="F7" s="58"/>
      <c r="G7" s="876"/>
      <c r="H7" s="876"/>
      <c r="I7" s="876"/>
      <c r="J7" s="876"/>
      <c r="K7" s="876"/>
      <c r="L7" s="876"/>
      <c r="M7" s="874"/>
      <c r="N7" s="874"/>
      <c r="O7" s="874"/>
      <c r="P7" s="874"/>
      <c r="Q7" s="60"/>
      <c r="S7" s="59"/>
      <c r="T7" s="877"/>
      <c r="U7" s="874"/>
      <c r="V7" s="874"/>
      <c r="W7" s="874"/>
      <c r="X7" s="874"/>
      <c r="Y7" s="874"/>
      <c r="Z7" s="874"/>
      <c r="AA7" s="874"/>
      <c r="AB7" s="874"/>
      <c r="AC7" s="874"/>
      <c r="AD7" s="874"/>
      <c r="AE7" s="874"/>
      <c r="AF7" s="874"/>
      <c r="AG7" s="874"/>
      <c r="AH7" s="874"/>
      <c r="AI7" s="874"/>
      <c r="AJ7" s="874"/>
      <c r="AK7" s="874"/>
      <c r="AL7" s="874"/>
      <c r="AM7" s="874"/>
      <c r="AN7" s="874"/>
      <c r="AO7" s="874"/>
      <c r="AP7" s="874"/>
      <c r="AQ7" s="874"/>
      <c r="AR7" s="874"/>
      <c r="AS7" s="874"/>
      <c r="AT7" s="874"/>
      <c r="AU7" s="874"/>
      <c r="AV7" s="874"/>
      <c r="AW7" s="874"/>
      <c r="AX7" s="874"/>
      <c r="AY7" s="874"/>
      <c r="AZ7" s="874"/>
      <c r="BA7" s="874"/>
      <c r="BB7" s="874"/>
      <c r="BC7" s="874"/>
      <c r="BD7" s="874"/>
      <c r="BE7" s="874"/>
      <c r="BF7" s="874"/>
      <c r="BG7" s="874"/>
      <c r="BH7" s="874"/>
      <c r="BI7" s="874"/>
      <c r="BJ7" s="874"/>
      <c r="BK7" s="874"/>
      <c r="BL7" s="874"/>
      <c r="BM7" s="874"/>
      <c r="BN7" s="874"/>
      <c r="BO7" s="874"/>
      <c r="BP7" s="874"/>
      <c r="BQ7" s="874"/>
      <c r="BR7" s="874"/>
      <c r="BS7" s="874"/>
      <c r="BT7" s="874"/>
      <c r="BU7" s="874"/>
      <c r="BV7" s="874"/>
      <c r="BW7" s="874"/>
      <c r="BX7" s="874"/>
      <c r="BY7" s="874"/>
      <c r="BZ7" s="874"/>
      <c r="CA7" s="874"/>
      <c r="CB7" s="874"/>
      <c r="CC7" s="874"/>
      <c r="CD7" s="874"/>
      <c r="CE7" s="874"/>
      <c r="CF7" s="874"/>
      <c r="CG7" s="874"/>
      <c r="CH7" s="874"/>
      <c r="CI7" s="874"/>
      <c r="CJ7" s="874"/>
      <c r="CK7" s="874"/>
      <c r="CL7" s="874"/>
      <c r="CM7" s="874"/>
      <c r="CN7" s="874"/>
      <c r="CO7" s="874"/>
      <c r="CP7" s="874"/>
      <c r="CQ7" s="874"/>
      <c r="CR7" s="874"/>
      <c r="CS7" s="874"/>
      <c r="CT7" s="874"/>
      <c r="CU7" s="874"/>
      <c r="CV7" s="874"/>
      <c r="CW7" s="874"/>
      <c r="CX7" s="874"/>
      <c r="CY7" s="874"/>
      <c r="CZ7" s="874"/>
      <c r="DA7" s="874"/>
      <c r="DB7" s="874"/>
      <c r="DC7" s="874"/>
      <c r="DD7" s="874"/>
      <c r="DE7" s="874"/>
      <c r="DF7" s="874"/>
      <c r="DG7" s="874"/>
      <c r="DH7" s="874"/>
      <c r="DI7" s="874"/>
      <c r="DJ7" s="874"/>
      <c r="DK7" s="874"/>
      <c r="DL7" s="874"/>
      <c r="DM7" s="874"/>
      <c r="DN7" s="874"/>
      <c r="DO7" s="874"/>
      <c r="DP7" s="874"/>
      <c r="DQ7" s="874"/>
      <c r="DR7" s="874"/>
      <c r="DS7" s="874"/>
      <c r="DT7" s="874"/>
      <c r="DU7" s="874"/>
      <c r="DV7" s="874"/>
      <c r="DW7" s="874"/>
      <c r="DX7" s="874"/>
      <c r="DY7" s="874"/>
      <c r="DZ7" s="874"/>
      <c r="EA7" s="874"/>
      <c r="EB7" s="874"/>
      <c r="EC7" s="874"/>
      <c r="ED7" s="874"/>
      <c r="EE7" s="874"/>
      <c r="EF7" s="874"/>
      <c r="EG7" s="874"/>
      <c r="EH7" s="874"/>
      <c r="EI7" s="874"/>
      <c r="EJ7" s="874"/>
      <c r="EK7" s="874"/>
      <c r="EL7" s="874"/>
      <c r="EM7" s="874"/>
      <c r="EN7" s="874"/>
      <c r="EO7" s="874"/>
      <c r="EP7" s="874"/>
      <c r="EQ7" s="874"/>
      <c r="ER7" s="874"/>
      <c r="ES7" s="874"/>
      <c r="ET7" s="874"/>
      <c r="EU7" s="874"/>
      <c r="EV7" s="874"/>
      <c r="EW7" s="874"/>
      <c r="EX7" s="874"/>
      <c r="EY7" s="874"/>
      <c r="EZ7" s="874"/>
      <c r="FA7" s="874"/>
      <c r="FB7" s="874"/>
      <c r="FC7" s="874"/>
      <c r="FD7" s="874"/>
      <c r="FE7" s="874"/>
      <c r="FF7" s="874"/>
      <c r="FG7" s="874"/>
      <c r="FH7" s="874"/>
      <c r="FI7" s="874"/>
      <c r="FJ7" s="874"/>
      <c r="FK7" s="874"/>
      <c r="FL7" s="874"/>
      <c r="FM7" s="874"/>
      <c r="FN7" s="874"/>
      <c r="FO7" s="874"/>
      <c r="FP7" s="874"/>
      <c r="FQ7" s="874"/>
      <c r="FR7" s="874"/>
      <c r="FS7" s="874"/>
      <c r="FT7" s="874"/>
      <c r="FU7" s="874"/>
      <c r="FV7" s="874"/>
      <c r="FW7" s="874"/>
      <c r="FX7" s="874"/>
      <c r="FY7" s="874"/>
      <c r="FZ7" s="874"/>
      <c r="GA7" s="874"/>
      <c r="GB7" s="874"/>
      <c r="GC7" s="874"/>
      <c r="GD7" s="874"/>
      <c r="GE7" s="874"/>
      <c r="GF7" s="874"/>
      <c r="GG7" s="874"/>
      <c r="GH7" s="874"/>
      <c r="GI7" s="874"/>
      <c r="GJ7" s="874"/>
      <c r="GK7" s="874"/>
      <c r="GL7" s="874"/>
      <c r="GM7" s="874"/>
      <c r="GN7" s="874"/>
      <c r="GO7" s="874"/>
      <c r="GP7" s="874"/>
      <c r="GQ7" s="874"/>
      <c r="GR7" s="874"/>
      <c r="GS7" s="874"/>
      <c r="GT7" s="874"/>
      <c r="GU7" s="874"/>
      <c r="GV7" s="874"/>
      <c r="GW7" s="874"/>
      <c r="GX7" s="874"/>
      <c r="GY7" s="874"/>
      <c r="GZ7" s="874"/>
      <c r="HA7" s="874"/>
      <c r="HB7" s="874"/>
      <c r="HC7" s="874"/>
      <c r="HD7" s="874"/>
      <c r="HE7" s="874"/>
      <c r="HF7" s="874"/>
      <c r="HG7" s="874"/>
      <c r="HH7" s="874"/>
      <c r="HI7" s="874"/>
      <c r="HJ7" s="874"/>
      <c r="HK7" s="874"/>
      <c r="HL7" s="874"/>
      <c r="HM7" s="874"/>
      <c r="HN7" s="874"/>
      <c r="HO7" s="874"/>
      <c r="HP7" s="874"/>
      <c r="HQ7" s="874"/>
      <c r="HR7" s="874"/>
    </row>
    <row r="8" spans="1:226" ht="18" customHeight="1" thickBot="1">
      <c r="A8" s="63" t="s">
        <v>607</v>
      </c>
      <c r="B8" s="64">
        <v>33531881000</v>
      </c>
      <c r="C8" s="64">
        <v>35818759000</v>
      </c>
      <c r="D8" s="65"/>
      <c r="E8" s="66">
        <v>0.0682001108139445</v>
      </c>
      <c r="F8" s="58"/>
      <c r="G8" s="876"/>
      <c r="H8" s="876"/>
      <c r="I8" s="876"/>
      <c r="J8" s="876"/>
      <c r="K8" s="876"/>
      <c r="L8" s="876"/>
      <c r="M8" s="874"/>
      <c r="N8" s="874"/>
      <c r="O8" s="874"/>
      <c r="P8" s="874"/>
      <c r="Q8" s="874"/>
      <c r="R8" s="874"/>
      <c r="S8"/>
      <c r="T8" s="67"/>
      <c r="U8" s="874"/>
      <c r="V8" s="874"/>
      <c r="W8" s="874"/>
      <c r="X8" s="874"/>
      <c r="Y8" s="874"/>
      <c r="Z8" s="874"/>
      <c r="AA8" s="874"/>
      <c r="AB8" s="874"/>
      <c r="AC8" s="874"/>
      <c r="AD8" s="874"/>
      <c r="AE8" s="874"/>
      <c r="AF8" s="874"/>
      <c r="AG8" s="874"/>
      <c r="AH8" s="874"/>
      <c r="AI8" s="874"/>
      <c r="AJ8" s="874"/>
      <c r="AK8" s="874"/>
      <c r="AL8" s="874"/>
      <c r="AM8" s="874"/>
      <c r="AN8" s="874"/>
      <c r="AO8" s="874"/>
      <c r="AP8" s="874"/>
      <c r="AQ8" s="874"/>
      <c r="AR8" s="874"/>
      <c r="AS8" s="874"/>
      <c r="AT8" s="874"/>
      <c r="AU8" s="874"/>
      <c r="AV8" s="874"/>
      <c r="AW8" s="874"/>
      <c r="AX8" s="874"/>
      <c r="AY8" s="874"/>
      <c r="AZ8" s="874"/>
      <c r="BA8" s="874"/>
      <c r="BB8" s="874"/>
      <c r="BC8" s="874"/>
      <c r="BD8" s="874"/>
      <c r="BE8" s="874"/>
      <c r="BF8" s="874"/>
      <c r="BG8" s="874"/>
      <c r="BH8" s="874"/>
      <c r="BI8" s="874"/>
      <c r="BJ8" s="874"/>
      <c r="BK8" s="874"/>
      <c r="BL8" s="874"/>
      <c r="BM8" s="874"/>
      <c r="BN8" s="874"/>
      <c r="BO8" s="874"/>
      <c r="BP8" s="874"/>
      <c r="BQ8" s="874"/>
      <c r="BR8" s="874"/>
      <c r="BS8" s="874"/>
      <c r="BT8" s="874"/>
      <c r="BU8" s="874"/>
      <c r="BV8" s="874"/>
      <c r="BW8" s="874"/>
      <c r="BX8" s="874"/>
      <c r="BY8" s="874"/>
      <c r="BZ8" s="874"/>
      <c r="CA8" s="874"/>
      <c r="CB8" s="874"/>
      <c r="CC8" s="874"/>
      <c r="CD8" s="874"/>
      <c r="CE8" s="874"/>
      <c r="CF8" s="874"/>
      <c r="CG8" s="874"/>
      <c r="CH8" s="874"/>
      <c r="CI8" s="874"/>
      <c r="CJ8" s="874"/>
      <c r="CK8" s="874"/>
      <c r="CL8" s="874"/>
      <c r="CM8" s="874"/>
      <c r="CN8" s="874"/>
      <c r="CO8" s="874"/>
      <c r="CP8" s="874"/>
      <c r="CQ8" s="874"/>
      <c r="CR8" s="874"/>
      <c r="CS8" s="874"/>
      <c r="CT8" s="874"/>
      <c r="CU8" s="874"/>
      <c r="CV8" s="874"/>
      <c r="CW8" s="874"/>
      <c r="CX8" s="874"/>
      <c r="CY8" s="874"/>
      <c r="CZ8" s="874"/>
      <c r="DA8" s="874"/>
      <c r="DB8" s="874"/>
      <c r="DC8" s="874"/>
      <c r="DD8" s="874"/>
      <c r="DE8" s="874"/>
      <c r="DF8" s="874"/>
      <c r="DG8" s="874"/>
      <c r="DH8" s="874"/>
      <c r="DI8" s="874"/>
      <c r="DJ8" s="874"/>
      <c r="DK8" s="874"/>
      <c r="DL8" s="874"/>
      <c r="DM8" s="874"/>
      <c r="DN8" s="874"/>
      <c r="DO8" s="874"/>
      <c r="DP8" s="874"/>
      <c r="DQ8" s="874"/>
      <c r="DR8" s="874"/>
      <c r="DS8" s="874"/>
      <c r="DT8" s="874"/>
      <c r="DU8" s="874"/>
      <c r="DV8" s="874"/>
      <c r="DW8" s="874"/>
      <c r="DX8" s="874"/>
      <c r="DY8" s="874"/>
      <c r="DZ8" s="874"/>
      <c r="EA8" s="874"/>
      <c r="EB8" s="874"/>
      <c r="EC8" s="874"/>
      <c r="ED8" s="874"/>
      <c r="EE8" s="874"/>
      <c r="EF8" s="874"/>
      <c r="EG8" s="874"/>
      <c r="EH8" s="874"/>
      <c r="EI8" s="874"/>
      <c r="EJ8" s="874"/>
      <c r="EK8" s="874"/>
      <c r="EL8" s="874"/>
      <c r="EM8" s="874"/>
      <c r="EN8" s="874"/>
      <c r="EO8" s="874"/>
      <c r="EP8" s="874"/>
      <c r="EQ8" s="874"/>
      <c r="ER8" s="874"/>
      <c r="ES8" s="874"/>
      <c r="ET8" s="874"/>
      <c r="EU8" s="874"/>
      <c r="EV8" s="874"/>
      <c r="EW8" s="874"/>
      <c r="EX8" s="874"/>
      <c r="EY8" s="874"/>
      <c r="EZ8" s="874"/>
      <c r="FA8" s="874"/>
      <c r="FB8" s="874"/>
      <c r="FC8" s="874"/>
      <c r="FD8" s="874"/>
      <c r="FE8" s="874"/>
      <c r="FF8" s="874"/>
      <c r="FG8" s="874"/>
      <c r="FH8" s="874"/>
      <c r="FI8" s="874"/>
      <c r="FJ8" s="874"/>
      <c r="FK8" s="874"/>
      <c r="FL8" s="874"/>
      <c r="FM8" s="874"/>
      <c r="FN8" s="874"/>
      <c r="FO8" s="874"/>
      <c r="FP8" s="874"/>
      <c r="FQ8" s="874"/>
      <c r="FR8" s="874"/>
      <c r="FS8" s="874"/>
      <c r="FT8" s="874"/>
      <c r="FU8" s="874"/>
      <c r="FV8" s="874"/>
      <c r="FW8" s="874"/>
      <c r="FX8" s="874"/>
      <c r="FY8" s="874"/>
      <c r="FZ8" s="874"/>
      <c r="GA8" s="874"/>
      <c r="GB8" s="874"/>
      <c r="GC8" s="874"/>
      <c r="GD8" s="874"/>
      <c r="GE8" s="874"/>
      <c r="GF8" s="874"/>
      <c r="GG8" s="874"/>
      <c r="GH8" s="874"/>
      <c r="GI8" s="874"/>
      <c r="GJ8" s="874"/>
      <c r="GK8" s="874"/>
      <c r="GL8" s="874"/>
      <c r="GM8" s="874"/>
      <c r="GN8" s="874"/>
      <c r="GO8" s="874"/>
      <c r="GP8" s="874"/>
      <c r="GQ8" s="874"/>
      <c r="GR8" s="874"/>
      <c r="GS8" s="874"/>
      <c r="GT8" s="874"/>
      <c r="GU8" s="874"/>
      <c r="GV8" s="874"/>
      <c r="GW8" s="874"/>
      <c r="GX8" s="874"/>
      <c r="GY8" s="874"/>
      <c r="GZ8" s="874"/>
      <c r="HA8" s="874"/>
      <c r="HB8" s="874"/>
      <c r="HC8" s="874"/>
      <c r="HD8" s="874"/>
      <c r="HE8" s="874"/>
      <c r="HF8" s="874"/>
      <c r="HG8" s="874"/>
      <c r="HH8" s="874"/>
      <c r="HI8" s="874"/>
      <c r="HJ8" s="874"/>
      <c r="HK8" s="874"/>
      <c r="HL8" s="874"/>
      <c r="HM8" s="874"/>
      <c r="HN8" s="874"/>
      <c r="HO8" s="874"/>
      <c r="HP8" s="874"/>
      <c r="HQ8" s="874"/>
      <c r="HR8" s="874"/>
    </row>
    <row r="9" spans="1:226" ht="15" thickTop="1">
      <c r="A9" s="59"/>
      <c r="B9" s="68"/>
      <c r="C9" s="68"/>
      <c r="D9" s="68"/>
      <c r="E9" s="69"/>
      <c r="F9" s="62"/>
      <c r="G9" s="878"/>
      <c r="H9" s="878"/>
      <c r="I9" s="878"/>
      <c r="J9" s="878"/>
      <c r="K9" s="878"/>
      <c r="L9" s="878"/>
      <c r="M9" s="874"/>
      <c r="N9" s="874"/>
      <c r="O9" s="874"/>
      <c r="P9" s="874"/>
      <c r="Q9" s="874"/>
      <c r="R9" s="874"/>
      <c r="S9" s="59"/>
      <c r="T9" s="879"/>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4"/>
      <c r="AY9" s="874"/>
      <c r="AZ9" s="874"/>
      <c r="BA9" s="874"/>
      <c r="BB9" s="874"/>
      <c r="BC9" s="874"/>
      <c r="BD9" s="874"/>
      <c r="BE9" s="874"/>
      <c r="BF9" s="874"/>
      <c r="BG9" s="874"/>
      <c r="BH9" s="874"/>
      <c r="BI9" s="874"/>
      <c r="BJ9" s="874"/>
      <c r="BK9" s="874"/>
      <c r="BL9" s="874"/>
      <c r="BM9" s="874"/>
      <c r="BN9" s="874"/>
      <c r="BO9" s="874"/>
      <c r="BP9" s="874"/>
      <c r="BQ9" s="874"/>
      <c r="BR9" s="874"/>
      <c r="BS9" s="874"/>
      <c r="BT9" s="874"/>
      <c r="BU9" s="874"/>
      <c r="BV9" s="874"/>
      <c r="BW9" s="874"/>
      <c r="BX9" s="874"/>
      <c r="BY9" s="874"/>
      <c r="BZ9" s="874"/>
      <c r="CA9" s="874"/>
      <c r="CB9" s="874"/>
      <c r="CC9" s="874"/>
      <c r="CD9" s="874"/>
      <c r="CE9" s="874"/>
      <c r="CF9" s="874"/>
      <c r="CG9" s="874"/>
      <c r="CH9" s="874"/>
      <c r="CI9" s="874"/>
      <c r="CJ9" s="874"/>
      <c r="CK9" s="874"/>
      <c r="CL9" s="874"/>
      <c r="CM9" s="874"/>
      <c r="CN9" s="874"/>
      <c r="CO9" s="874"/>
      <c r="CP9" s="874"/>
      <c r="CQ9" s="874"/>
      <c r="CR9" s="874"/>
      <c r="CS9" s="874"/>
      <c r="CT9" s="874"/>
      <c r="CU9" s="874"/>
      <c r="CV9" s="874"/>
      <c r="CW9" s="874"/>
      <c r="CX9" s="874"/>
      <c r="CY9" s="874"/>
      <c r="CZ9" s="874"/>
      <c r="DA9" s="874"/>
      <c r="DB9" s="874"/>
      <c r="DC9" s="874"/>
      <c r="DD9" s="874"/>
      <c r="DE9" s="874"/>
      <c r="DF9" s="874"/>
      <c r="DG9" s="874"/>
      <c r="DH9" s="874"/>
      <c r="DI9" s="874"/>
      <c r="DJ9" s="874"/>
      <c r="DK9" s="874"/>
      <c r="DL9" s="874"/>
      <c r="DM9" s="874"/>
      <c r="DN9" s="874"/>
      <c r="DO9" s="874"/>
      <c r="DP9" s="874"/>
      <c r="DQ9" s="874"/>
      <c r="DR9" s="874"/>
      <c r="DS9" s="874"/>
      <c r="DT9" s="874"/>
      <c r="DU9" s="874"/>
      <c r="DV9" s="874"/>
      <c r="DW9" s="874"/>
      <c r="DX9" s="874"/>
      <c r="DY9" s="874"/>
      <c r="DZ9" s="874"/>
      <c r="EA9" s="874"/>
      <c r="EB9" s="874"/>
      <c r="EC9" s="874"/>
      <c r="ED9" s="874"/>
      <c r="EE9" s="874"/>
      <c r="EF9" s="874"/>
      <c r="EG9" s="874"/>
      <c r="EH9" s="874"/>
      <c r="EI9" s="874"/>
      <c r="EJ9" s="874"/>
      <c r="EK9" s="874"/>
      <c r="EL9" s="874"/>
      <c r="EM9" s="874"/>
      <c r="EN9" s="874"/>
      <c r="EO9" s="874"/>
      <c r="EP9" s="874"/>
      <c r="EQ9" s="874"/>
      <c r="ER9" s="874"/>
      <c r="ES9" s="874"/>
      <c r="ET9" s="874"/>
      <c r="EU9" s="874"/>
      <c r="EV9" s="874"/>
      <c r="EW9" s="874"/>
      <c r="EX9" s="874"/>
      <c r="EY9" s="874"/>
      <c r="EZ9" s="874"/>
      <c r="FA9" s="874"/>
      <c r="FB9" s="874"/>
      <c r="FC9" s="874"/>
      <c r="FD9" s="874"/>
      <c r="FE9" s="874"/>
      <c r="FF9" s="874"/>
      <c r="FG9" s="874"/>
      <c r="FH9" s="874"/>
      <c r="FI9" s="874"/>
      <c r="FJ9" s="874"/>
      <c r="FK9" s="874"/>
      <c r="FL9" s="874"/>
      <c r="FM9" s="874"/>
      <c r="FN9" s="874"/>
      <c r="FO9" s="874"/>
      <c r="FP9" s="874"/>
      <c r="FQ9" s="874"/>
      <c r="FR9" s="874"/>
      <c r="FS9" s="874"/>
      <c r="FT9" s="874"/>
      <c r="FU9" s="874"/>
      <c r="FV9" s="874"/>
      <c r="FW9" s="874"/>
      <c r="FX9" s="874"/>
      <c r="FY9" s="874"/>
      <c r="FZ9" s="874"/>
      <c r="GA9" s="874"/>
      <c r="GB9" s="874"/>
      <c r="GC9" s="874"/>
      <c r="GD9" s="874"/>
      <c r="GE9" s="874"/>
      <c r="GF9" s="874"/>
      <c r="GG9" s="874"/>
      <c r="GH9" s="874"/>
      <c r="GI9" s="874"/>
      <c r="GJ9" s="874"/>
      <c r="GK9" s="874"/>
      <c r="GL9" s="874"/>
      <c r="GM9" s="874"/>
      <c r="GN9" s="874"/>
      <c r="GO9" s="874"/>
      <c r="GP9" s="874"/>
      <c r="GQ9" s="874"/>
      <c r="GR9" s="874"/>
      <c r="GS9" s="874"/>
      <c r="GT9" s="874"/>
      <c r="GU9" s="874"/>
      <c r="GV9" s="874"/>
      <c r="GW9" s="874"/>
      <c r="GX9" s="874"/>
      <c r="GY9" s="874"/>
      <c r="GZ9" s="874"/>
      <c r="HA9" s="874"/>
      <c r="HB9" s="874"/>
      <c r="HC9" s="874"/>
      <c r="HD9" s="874"/>
      <c r="HE9" s="874"/>
      <c r="HF9" s="874"/>
      <c r="HG9" s="874"/>
      <c r="HH9" s="874"/>
      <c r="HI9" s="874"/>
      <c r="HJ9" s="874"/>
      <c r="HK9" s="874"/>
      <c r="HL9" s="874"/>
      <c r="HM9" s="874"/>
      <c r="HN9" s="874"/>
      <c r="HO9" s="874"/>
      <c r="HP9" s="874"/>
      <c r="HQ9" s="874"/>
      <c r="HR9" s="874"/>
    </row>
    <row r="10" spans="1:226" ht="15">
      <c r="A10" s="56" t="s">
        <v>1083</v>
      </c>
      <c r="B10" s="57"/>
      <c r="C10" s="57"/>
      <c r="D10" s="57"/>
      <c r="E10" s="58"/>
      <c r="F10" s="58"/>
      <c r="G10" s="878"/>
      <c r="H10" s="878"/>
      <c r="I10" s="878"/>
      <c r="J10" s="878"/>
      <c r="K10" s="878"/>
      <c r="L10" s="878"/>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c r="AP10" s="874"/>
      <c r="AQ10" s="874"/>
      <c r="AR10" s="874"/>
      <c r="AS10" s="874"/>
      <c r="AT10" s="874"/>
      <c r="AU10" s="874"/>
      <c r="AV10" s="874"/>
      <c r="AW10" s="874"/>
      <c r="AX10" s="874"/>
      <c r="AY10" s="874"/>
      <c r="AZ10" s="874"/>
      <c r="BA10" s="874"/>
      <c r="BB10" s="874"/>
      <c r="BC10" s="874"/>
      <c r="BD10" s="874"/>
      <c r="BE10" s="874"/>
      <c r="BF10" s="874"/>
      <c r="BG10" s="874"/>
      <c r="BH10" s="874"/>
      <c r="BI10" s="874"/>
      <c r="BJ10" s="874"/>
      <c r="BK10" s="874"/>
      <c r="BL10" s="874"/>
      <c r="BM10" s="874"/>
      <c r="BN10" s="874"/>
      <c r="BO10" s="874"/>
      <c r="BP10" s="874"/>
      <c r="BQ10" s="874"/>
      <c r="BR10" s="874"/>
      <c r="BS10" s="874"/>
      <c r="BT10" s="874"/>
      <c r="BU10" s="874"/>
      <c r="BV10" s="874"/>
      <c r="BW10" s="874"/>
      <c r="BX10" s="874"/>
      <c r="BY10" s="874"/>
      <c r="BZ10" s="874"/>
      <c r="CA10" s="874"/>
      <c r="CB10" s="874"/>
      <c r="CC10" s="874"/>
      <c r="CD10" s="874"/>
      <c r="CE10" s="874"/>
      <c r="CF10" s="874"/>
      <c r="CG10" s="874"/>
      <c r="CH10" s="874"/>
      <c r="CI10" s="874"/>
      <c r="CJ10" s="874"/>
      <c r="CK10" s="874"/>
      <c r="CL10" s="874"/>
      <c r="CM10" s="874"/>
      <c r="CN10" s="874"/>
      <c r="CO10" s="874"/>
      <c r="CP10" s="874"/>
      <c r="CQ10" s="874"/>
      <c r="CR10" s="874"/>
      <c r="CS10" s="874"/>
      <c r="CT10" s="874"/>
      <c r="CU10" s="874"/>
      <c r="CV10" s="874"/>
      <c r="CW10" s="874"/>
      <c r="CX10" s="874"/>
      <c r="CY10" s="874"/>
      <c r="CZ10" s="874"/>
      <c r="DA10" s="874"/>
      <c r="DB10" s="874"/>
      <c r="DC10" s="874"/>
      <c r="DD10" s="874"/>
      <c r="DE10" s="874"/>
      <c r="DF10" s="874"/>
      <c r="DG10" s="874"/>
      <c r="DH10" s="874"/>
      <c r="DI10" s="874"/>
      <c r="DJ10" s="874"/>
      <c r="DK10" s="874"/>
      <c r="DL10" s="874"/>
      <c r="DM10" s="874"/>
      <c r="DN10" s="874"/>
      <c r="DO10" s="874"/>
      <c r="DP10" s="874"/>
      <c r="DQ10" s="874"/>
      <c r="DR10" s="874"/>
      <c r="DS10" s="874"/>
      <c r="DT10" s="874"/>
      <c r="DU10" s="874"/>
      <c r="DV10" s="874"/>
      <c r="DW10" s="874"/>
      <c r="DX10" s="874"/>
      <c r="DY10" s="874"/>
      <c r="DZ10" s="874"/>
      <c r="EA10" s="874"/>
      <c r="EB10" s="874"/>
      <c r="EC10" s="874"/>
      <c r="ED10" s="874"/>
      <c r="EE10" s="874"/>
      <c r="EF10" s="874"/>
      <c r="EG10" s="874"/>
      <c r="EH10" s="874"/>
      <c r="EI10" s="874"/>
      <c r="EJ10" s="874"/>
      <c r="EK10" s="874"/>
      <c r="EL10" s="874"/>
      <c r="EM10" s="874"/>
      <c r="EN10" s="874"/>
      <c r="EO10" s="874"/>
      <c r="EP10" s="874"/>
      <c r="EQ10" s="874"/>
      <c r="ER10" s="874"/>
      <c r="ES10" s="874"/>
      <c r="ET10" s="874"/>
      <c r="EU10" s="874"/>
      <c r="EV10" s="874"/>
      <c r="EW10" s="874"/>
      <c r="EX10" s="874"/>
      <c r="EY10" s="874"/>
      <c r="EZ10" s="874"/>
      <c r="FA10" s="874"/>
      <c r="FB10" s="874"/>
      <c r="FC10" s="874"/>
      <c r="FD10" s="874"/>
      <c r="FE10" s="874"/>
      <c r="FF10" s="874"/>
      <c r="FG10" s="874"/>
      <c r="FH10" s="874"/>
      <c r="FI10" s="874"/>
      <c r="FJ10" s="874"/>
      <c r="FK10" s="874"/>
      <c r="FL10" s="874"/>
      <c r="FM10" s="874"/>
      <c r="FN10" s="874"/>
      <c r="FO10" s="874"/>
      <c r="FP10" s="874"/>
      <c r="FQ10" s="874"/>
      <c r="FR10" s="874"/>
      <c r="FS10" s="874"/>
      <c r="FT10" s="874"/>
      <c r="FU10" s="874"/>
      <c r="FV10" s="874"/>
      <c r="FW10" s="874"/>
      <c r="FX10" s="874"/>
      <c r="FY10" s="874"/>
      <c r="FZ10" s="874"/>
      <c r="GA10" s="874"/>
      <c r="GB10" s="874"/>
      <c r="GC10" s="874"/>
      <c r="GD10" s="874"/>
      <c r="GE10" s="874"/>
      <c r="GF10" s="874"/>
      <c r="GG10" s="874"/>
      <c r="GH10" s="874"/>
      <c r="GI10" s="874"/>
      <c r="GJ10" s="874"/>
      <c r="GK10" s="874"/>
      <c r="GL10" s="874"/>
      <c r="GM10" s="874"/>
      <c r="GN10" s="874"/>
      <c r="GO10" s="874"/>
      <c r="GP10" s="874"/>
      <c r="GQ10" s="874"/>
      <c r="GR10" s="874"/>
      <c r="GS10" s="874"/>
      <c r="GT10" s="874"/>
      <c r="GU10" s="874"/>
      <c r="GV10" s="874"/>
      <c r="GW10" s="874"/>
      <c r="GX10" s="874"/>
      <c r="GY10" s="874"/>
      <c r="GZ10" s="874"/>
      <c r="HA10" s="874"/>
      <c r="HB10" s="874"/>
      <c r="HC10" s="874"/>
      <c r="HD10" s="874"/>
      <c r="HE10" s="874"/>
      <c r="HF10" s="874"/>
      <c r="HG10" s="874"/>
      <c r="HH10" s="874"/>
      <c r="HI10" s="874"/>
      <c r="HJ10" s="874"/>
      <c r="HK10" s="874"/>
      <c r="HL10" s="874"/>
      <c r="HM10" s="874"/>
      <c r="HN10" s="874"/>
      <c r="HO10" s="874"/>
      <c r="HP10" s="874"/>
      <c r="HQ10" s="874"/>
      <c r="HR10" s="874"/>
    </row>
    <row r="11" spans="1:226" ht="15">
      <c r="A11" t="s">
        <v>605</v>
      </c>
      <c r="B11" s="57">
        <f>'By Account'!B17</f>
        <v>13375586000</v>
      </c>
      <c r="C11" s="57">
        <f>'By Account'!C17</f>
        <v>13298085000</v>
      </c>
      <c r="D11" s="57"/>
      <c r="E11" s="58">
        <v>-0.005788082854837118</v>
      </c>
      <c r="F11" s="58"/>
      <c r="G11" s="876"/>
      <c r="H11" s="876"/>
      <c r="I11" s="876"/>
      <c r="J11" s="876"/>
      <c r="K11" s="876"/>
      <c r="L11" s="876"/>
      <c r="M11" s="874"/>
      <c r="N11" s="90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74"/>
      <c r="AP11" s="874"/>
      <c r="AQ11" s="874"/>
      <c r="AR11" s="874"/>
      <c r="AS11" s="874"/>
      <c r="AT11" s="874"/>
      <c r="AU11" s="874"/>
      <c r="AV11" s="874"/>
      <c r="AW11" s="874"/>
      <c r="AX11" s="874"/>
      <c r="AY11" s="874"/>
      <c r="AZ11" s="874"/>
      <c r="BA11" s="874"/>
      <c r="BB11" s="874"/>
      <c r="BC11" s="874"/>
      <c r="BD11" s="874"/>
      <c r="BE11" s="874"/>
      <c r="BF11" s="874"/>
      <c r="BG11" s="874"/>
      <c r="BH11" s="874"/>
      <c r="BI11" s="874"/>
      <c r="BJ11" s="874"/>
      <c r="BK11" s="874"/>
      <c r="BL11" s="874"/>
      <c r="BM11" s="874"/>
      <c r="BN11" s="874"/>
      <c r="BO11" s="874"/>
      <c r="BP11" s="874"/>
      <c r="BQ11" s="874"/>
      <c r="BR11" s="874"/>
      <c r="BS11" s="874"/>
      <c r="BT11" s="874"/>
      <c r="BU11" s="874"/>
      <c r="BV11" s="874"/>
      <c r="BW11" s="874"/>
      <c r="BX11" s="874"/>
      <c r="BY11" s="874"/>
      <c r="BZ11" s="874"/>
      <c r="CA11" s="874"/>
      <c r="CB11" s="874"/>
      <c r="CC11" s="874"/>
      <c r="CD11" s="874"/>
      <c r="CE11" s="874"/>
      <c r="CF11" s="874"/>
      <c r="CG11" s="874"/>
      <c r="CH11" s="874"/>
      <c r="CI11" s="874"/>
      <c r="CJ11" s="874"/>
      <c r="CK11" s="874"/>
      <c r="CL11" s="874"/>
      <c r="CM11" s="874"/>
      <c r="CN11" s="874"/>
      <c r="CO11" s="874"/>
      <c r="CP11" s="874"/>
      <c r="CQ11" s="874"/>
      <c r="CR11" s="874"/>
      <c r="CS11" s="874"/>
      <c r="CT11" s="874"/>
      <c r="CU11" s="874"/>
      <c r="CV11" s="874"/>
      <c r="CW11" s="874"/>
      <c r="CX11" s="874"/>
      <c r="CY11" s="874"/>
      <c r="CZ11" s="874"/>
      <c r="DA11" s="874"/>
      <c r="DB11" s="874"/>
      <c r="DC11" s="874"/>
      <c r="DD11" s="874"/>
      <c r="DE11" s="874"/>
      <c r="DF11" s="874"/>
      <c r="DG11" s="874"/>
      <c r="DH11" s="874"/>
      <c r="DI11" s="874"/>
      <c r="DJ11" s="874"/>
      <c r="DK11" s="874"/>
      <c r="DL11" s="874"/>
      <c r="DM11" s="874"/>
      <c r="DN11" s="874"/>
      <c r="DO11" s="874"/>
      <c r="DP11" s="874"/>
      <c r="DQ11" s="874"/>
      <c r="DR11" s="874"/>
      <c r="DS11" s="874"/>
      <c r="DT11" s="874"/>
      <c r="DU11" s="874"/>
      <c r="DV11" s="874"/>
      <c r="DW11" s="874"/>
      <c r="DX11" s="874"/>
      <c r="DY11" s="874"/>
      <c r="DZ11" s="874"/>
      <c r="EA11" s="874"/>
      <c r="EB11" s="874"/>
      <c r="EC11" s="874"/>
      <c r="ED11" s="874"/>
      <c r="EE11" s="874"/>
      <c r="EF11" s="874"/>
      <c r="EG11" s="874"/>
      <c r="EH11" s="874"/>
      <c r="EI11" s="874"/>
      <c r="EJ11" s="874"/>
      <c r="EK11" s="874"/>
      <c r="EL11" s="874"/>
      <c r="EM11" s="874"/>
      <c r="EN11" s="874"/>
      <c r="EO11" s="874"/>
      <c r="EP11" s="874"/>
      <c r="EQ11" s="874"/>
      <c r="ER11" s="874"/>
      <c r="ES11" s="874"/>
      <c r="ET11" s="874"/>
      <c r="EU11" s="874"/>
      <c r="EV11" s="874"/>
      <c r="EW11" s="874"/>
      <c r="EX11" s="874"/>
      <c r="EY11" s="874"/>
      <c r="EZ11" s="874"/>
      <c r="FA11" s="874"/>
      <c r="FB11" s="874"/>
      <c r="FC11" s="874"/>
      <c r="FD11" s="874"/>
      <c r="FE11" s="874"/>
      <c r="FF11" s="874"/>
      <c r="FG11" s="874"/>
      <c r="FH11" s="874"/>
      <c r="FI11" s="874"/>
      <c r="FJ11" s="874"/>
      <c r="FK11" s="874"/>
      <c r="FL11" s="874"/>
      <c r="FM11" s="874"/>
      <c r="FN11" s="874"/>
      <c r="FO11" s="874"/>
      <c r="FP11" s="874"/>
      <c r="FQ11" s="874"/>
      <c r="FR11" s="874"/>
      <c r="FS11" s="874"/>
      <c r="FT11" s="874"/>
      <c r="FU11" s="874"/>
      <c r="FV11" s="874"/>
      <c r="FW11" s="874"/>
      <c r="FX11" s="874"/>
      <c r="FY11" s="874"/>
      <c r="FZ11" s="874"/>
      <c r="GA11" s="874"/>
      <c r="GB11" s="874"/>
      <c r="GC11" s="874"/>
      <c r="GD11" s="874"/>
      <c r="GE11" s="874"/>
      <c r="GF11" s="874"/>
      <c r="GG11" s="874"/>
      <c r="GH11" s="874"/>
      <c r="GI11" s="874"/>
      <c r="GJ11" s="874"/>
      <c r="GK11" s="874"/>
      <c r="GL11" s="874"/>
      <c r="GM11" s="874"/>
      <c r="GN11" s="874"/>
      <c r="GO11" s="874"/>
      <c r="GP11" s="874"/>
      <c r="GQ11" s="874"/>
      <c r="GR11" s="874"/>
      <c r="GS11" s="874"/>
      <c r="GT11" s="874"/>
      <c r="GU11" s="874"/>
      <c r="GV11" s="874"/>
      <c r="GW11" s="874"/>
      <c r="GX11" s="874"/>
      <c r="GY11" s="874"/>
      <c r="GZ11" s="874"/>
      <c r="HA11" s="874"/>
      <c r="HB11" s="874"/>
      <c r="HC11" s="874"/>
      <c r="HD11" s="874"/>
      <c r="HE11" s="874"/>
      <c r="HF11" s="874"/>
      <c r="HG11" s="874"/>
      <c r="HH11" s="874"/>
      <c r="HI11" s="874"/>
      <c r="HJ11" s="874"/>
      <c r="HK11" s="874"/>
      <c r="HL11" s="874"/>
      <c r="HM11" s="874"/>
      <c r="HN11" s="874"/>
      <c r="HO11" s="874"/>
      <c r="HP11" s="874"/>
      <c r="HQ11" s="874"/>
      <c r="HR11" s="874"/>
    </row>
    <row r="12" spans="1:226" ht="15">
      <c r="A12" s="59" t="s">
        <v>606</v>
      </c>
      <c r="B12" s="60">
        <f>'By Account'!B38</f>
        <v>751774000</v>
      </c>
      <c r="C12" s="60">
        <f>'By Account'!C38</f>
        <v>741123000</v>
      </c>
      <c r="D12" s="60"/>
      <c r="E12" s="61">
        <v>-0.014205849138670623</v>
      </c>
      <c r="F12" s="58"/>
      <c r="G12" s="876"/>
      <c r="H12" s="876"/>
      <c r="I12" s="876"/>
      <c r="J12" s="876"/>
      <c r="K12" s="876"/>
      <c r="L12" s="876"/>
      <c r="M12" s="874"/>
      <c r="N12" s="904"/>
      <c r="O12" s="874"/>
      <c r="P12" s="874"/>
      <c r="Q12" s="874"/>
      <c r="R12" s="874"/>
      <c r="S12" s="874"/>
      <c r="T12" s="874"/>
      <c r="U12" s="874"/>
      <c r="V12" s="874"/>
      <c r="W12" s="874"/>
      <c r="X12" s="874"/>
      <c r="Y12" s="874"/>
      <c r="Z12" s="874"/>
      <c r="AA12" s="874"/>
      <c r="AB12" s="874"/>
      <c r="AC12" s="874"/>
      <c r="AD12" s="874"/>
      <c r="AE12" s="874"/>
      <c r="AF12" s="874"/>
      <c r="AG12" s="874"/>
      <c r="AH12" s="874"/>
      <c r="AI12" s="874"/>
      <c r="AJ12" s="874"/>
      <c r="AK12" s="874"/>
      <c r="AL12" s="874"/>
      <c r="AM12" s="874"/>
      <c r="AN12" s="874"/>
      <c r="AO12" s="874"/>
      <c r="AP12" s="874"/>
      <c r="AQ12" s="874"/>
      <c r="AR12" s="874"/>
      <c r="AS12" s="874"/>
      <c r="AT12" s="874"/>
      <c r="AU12" s="874"/>
      <c r="AV12" s="874"/>
      <c r="AW12" s="874"/>
      <c r="AX12" s="874"/>
      <c r="AY12" s="874"/>
      <c r="AZ12" s="874"/>
      <c r="BA12" s="874"/>
      <c r="BB12" s="874"/>
      <c r="BC12" s="874"/>
      <c r="BD12" s="874"/>
      <c r="BE12" s="874"/>
      <c r="BF12" s="874"/>
      <c r="BG12" s="874"/>
      <c r="BH12" s="874"/>
      <c r="BI12" s="874"/>
      <c r="BJ12" s="874"/>
      <c r="BK12" s="874"/>
      <c r="BL12" s="874"/>
      <c r="BM12" s="874"/>
      <c r="BN12" s="874"/>
      <c r="BO12" s="874"/>
      <c r="BP12" s="874"/>
      <c r="BQ12" s="874"/>
      <c r="BR12" s="874"/>
      <c r="BS12" s="874"/>
      <c r="BT12" s="874"/>
      <c r="BU12" s="874"/>
      <c r="BV12" s="874"/>
      <c r="BW12" s="874"/>
      <c r="BX12" s="874"/>
      <c r="BY12" s="874"/>
      <c r="BZ12" s="874"/>
      <c r="CA12" s="874"/>
      <c r="CB12" s="874"/>
      <c r="CC12" s="874"/>
      <c r="CD12" s="874"/>
      <c r="CE12" s="874"/>
      <c r="CF12" s="874"/>
      <c r="CG12" s="874"/>
      <c r="CH12" s="874"/>
      <c r="CI12" s="874"/>
      <c r="CJ12" s="874"/>
      <c r="CK12" s="874"/>
      <c r="CL12" s="874"/>
      <c r="CM12" s="874"/>
      <c r="CN12" s="874"/>
      <c r="CO12" s="874"/>
      <c r="CP12" s="874"/>
      <c r="CQ12" s="874"/>
      <c r="CR12" s="874"/>
      <c r="CS12" s="874"/>
      <c r="CT12" s="874"/>
      <c r="CU12" s="874"/>
      <c r="CV12" s="874"/>
      <c r="CW12" s="874"/>
      <c r="CX12" s="874"/>
      <c r="CY12" s="874"/>
      <c r="CZ12" s="874"/>
      <c r="DA12" s="874"/>
      <c r="DB12" s="874"/>
      <c r="DC12" s="874"/>
      <c r="DD12" s="874"/>
      <c r="DE12" s="874"/>
      <c r="DF12" s="874"/>
      <c r="DG12" s="874"/>
      <c r="DH12" s="874"/>
      <c r="DI12" s="874"/>
      <c r="DJ12" s="874"/>
      <c r="DK12" s="874"/>
      <c r="DL12" s="874"/>
      <c r="DM12" s="874"/>
      <c r="DN12" s="874"/>
      <c r="DO12" s="874"/>
      <c r="DP12" s="874"/>
      <c r="DQ12" s="874"/>
      <c r="DR12" s="874"/>
      <c r="DS12" s="874"/>
      <c r="DT12" s="874"/>
      <c r="DU12" s="874"/>
      <c r="DV12" s="874"/>
      <c r="DW12" s="874"/>
      <c r="DX12" s="874"/>
      <c r="DY12" s="874"/>
      <c r="DZ12" s="874"/>
      <c r="EA12" s="874"/>
      <c r="EB12" s="874"/>
      <c r="EC12" s="874"/>
      <c r="ED12" s="874"/>
      <c r="EE12" s="874"/>
      <c r="EF12" s="874"/>
      <c r="EG12" s="874"/>
      <c r="EH12" s="874"/>
      <c r="EI12" s="874"/>
      <c r="EJ12" s="874"/>
      <c r="EK12" s="874"/>
      <c r="EL12" s="874"/>
      <c r="EM12" s="874"/>
      <c r="EN12" s="874"/>
      <c r="EO12" s="874"/>
      <c r="EP12" s="874"/>
      <c r="EQ12" s="874"/>
      <c r="ER12" s="874"/>
      <c r="ES12" s="874"/>
      <c r="ET12" s="874"/>
      <c r="EU12" s="874"/>
      <c r="EV12" s="874"/>
      <c r="EW12" s="874"/>
      <c r="EX12" s="874"/>
      <c r="EY12" s="874"/>
      <c r="EZ12" s="874"/>
      <c r="FA12" s="874"/>
      <c r="FB12" s="874"/>
      <c r="FC12" s="874"/>
      <c r="FD12" s="874"/>
      <c r="FE12" s="874"/>
      <c r="FF12" s="874"/>
      <c r="FG12" s="874"/>
      <c r="FH12" s="874"/>
      <c r="FI12" s="874"/>
      <c r="FJ12" s="874"/>
      <c r="FK12" s="874"/>
      <c r="FL12" s="874"/>
      <c r="FM12" s="874"/>
      <c r="FN12" s="874"/>
      <c r="FO12" s="874"/>
      <c r="FP12" s="874"/>
      <c r="FQ12" s="874"/>
      <c r="FR12" s="874"/>
      <c r="FS12" s="874"/>
      <c r="FT12" s="874"/>
      <c r="FU12" s="874"/>
      <c r="FV12" s="874"/>
      <c r="FW12" s="874"/>
      <c r="FX12" s="874"/>
      <c r="FY12" s="874"/>
      <c r="FZ12" s="874"/>
      <c r="GA12" s="874"/>
      <c r="GB12" s="874"/>
      <c r="GC12" s="874"/>
      <c r="GD12" s="874"/>
      <c r="GE12" s="874"/>
      <c r="GF12" s="874"/>
      <c r="GG12" s="874"/>
      <c r="GH12" s="874"/>
      <c r="GI12" s="874"/>
      <c r="GJ12" s="874"/>
      <c r="GK12" s="874"/>
      <c r="GL12" s="874"/>
      <c r="GM12" s="874"/>
      <c r="GN12" s="874"/>
      <c r="GO12" s="874"/>
      <c r="GP12" s="874"/>
      <c r="GQ12" s="874"/>
      <c r="GR12" s="874"/>
      <c r="GS12" s="874"/>
      <c r="GT12" s="874"/>
      <c r="GU12" s="874"/>
      <c r="GV12" s="874"/>
      <c r="GW12" s="874"/>
      <c r="GX12" s="874"/>
      <c r="GY12" s="874"/>
      <c r="GZ12" s="874"/>
      <c r="HA12" s="874"/>
      <c r="HB12" s="874"/>
      <c r="HC12" s="874"/>
      <c r="HD12" s="874"/>
      <c r="HE12" s="874"/>
      <c r="HF12" s="874"/>
      <c r="HG12" s="874"/>
      <c r="HH12" s="874"/>
      <c r="HI12" s="874"/>
      <c r="HJ12" s="874"/>
      <c r="HK12" s="874"/>
      <c r="HL12" s="874"/>
      <c r="HM12" s="874"/>
      <c r="HN12" s="874"/>
      <c r="HO12" s="874"/>
      <c r="HP12" s="874"/>
      <c r="HQ12" s="874"/>
      <c r="HR12" s="874"/>
    </row>
    <row r="13" spans="1:226" ht="18" customHeight="1" thickBot="1">
      <c r="A13" s="63" t="s">
        <v>608</v>
      </c>
      <c r="B13" s="64">
        <f>SUM(B11:B12)</f>
        <v>14127360000</v>
      </c>
      <c r="C13" s="64">
        <f>SUM(C11:C12)</f>
        <v>14039208000</v>
      </c>
      <c r="D13" s="65"/>
      <c r="E13" s="66">
        <v>-0.0062360426261356405</v>
      </c>
      <c r="F13" s="58"/>
      <c r="G13" s="876"/>
      <c r="H13" s="876"/>
      <c r="I13" s="876"/>
      <c r="J13" s="876"/>
      <c r="K13" s="876"/>
      <c r="L13" s="876"/>
      <c r="M13" s="874"/>
      <c r="N13" s="904"/>
      <c r="O13" s="874"/>
      <c r="P13" s="874"/>
      <c r="Q13" s="874"/>
      <c r="R13" s="874"/>
      <c r="S13" s="874"/>
      <c r="T13" s="874"/>
      <c r="U13" s="874"/>
      <c r="V13" s="874"/>
      <c r="W13" s="874"/>
      <c r="X13" s="874"/>
      <c r="Y13" s="874"/>
      <c r="Z13" s="874"/>
      <c r="AA13" s="874"/>
      <c r="AB13" s="874"/>
      <c r="AC13" s="874"/>
      <c r="AD13" s="874"/>
      <c r="AE13" s="874"/>
      <c r="AF13" s="874"/>
      <c r="AG13" s="874"/>
      <c r="AH13" s="874"/>
      <c r="AI13" s="874"/>
      <c r="AJ13" s="874"/>
      <c r="AK13" s="874"/>
      <c r="AL13" s="874"/>
      <c r="AM13" s="874"/>
      <c r="AN13" s="874"/>
      <c r="AO13" s="874"/>
      <c r="AP13" s="874"/>
      <c r="AQ13" s="874"/>
      <c r="AR13" s="874"/>
      <c r="AS13" s="874"/>
      <c r="AT13" s="874"/>
      <c r="AU13" s="874"/>
      <c r="AV13" s="874"/>
      <c r="AW13" s="874"/>
      <c r="AX13" s="874"/>
      <c r="AY13" s="874"/>
      <c r="AZ13" s="874"/>
      <c r="BA13" s="874"/>
      <c r="BB13" s="874"/>
      <c r="BC13" s="874"/>
      <c r="BD13" s="874"/>
      <c r="BE13" s="874"/>
      <c r="BF13" s="874"/>
      <c r="BG13" s="874"/>
      <c r="BH13" s="874"/>
      <c r="BI13" s="874"/>
      <c r="BJ13" s="874"/>
      <c r="BK13" s="874"/>
      <c r="BL13" s="874"/>
      <c r="BM13" s="874"/>
      <c r="BN13" s="874"/>
      <c r="BO13" s="874"/>
      <c r="BP13" s="874"/>
      <c r="BQ13" s="874"/>
      <c r="BR13" s="874"/>
      <c r="BS13" s="874"/>
      <c r="BT13" s="874"/>
      <c r="BU13" s="874"/>
      <c r="BV13" s="874"/>
      <c r="BW13" s="874"/>
      <c r="BX13" s="874"/>
      <c r="BY13" s="874"/>
      <c r="BZ13" s="874"/>
      <c r="CA13" s="874"/>
      <c r="CB13" s="874"/>
      <c r="CC13" s="874"/>
      <c r="CD13" s="874"/>
      <c r="CE13" s="874"/>
      <c r="CF13" s="874"/>
      <c r="CG13" s="874"/>
      <c r="CH13" s="874"/>
      <c r="CI13" s="874"/>
      <c r="CJ13" s="874"/>
      <c r="CK13" s="874"/>
      <c r="CL13" s="874"/>
      <c r="CM13" s="874"/>
      <c r="CN13" s="874"/>
      <c r="CO13" s="874"/>
      <c r="CP13" s="874"/>
      <c r="CQ13" s="874"/>
      <c r="CR13" s="874"/>
      <c r="CS13" s="874"/>
      <c r="CT13" s="874"/>
      <c r="CU13" s="874"/>
      <c r="CV13" s="874"/>
      <c r="CW13" s="874"/>
      <c r="CX13" s="874"/>
      <c r="CY13" s="874"/>
      <c r="CZ13" s="874"/>
      <c r="DA13" s="874"/>
      <c r="DB13" s="874"/>
      <c r="DC13" s="874"/>
      <c r="DD13" s="874"/>
      <c r="DE13" s="874"/>
      <c r="DF13" s="874"/>
      <c r="DG13" s="874"/>
      <c r="DH13" s="874"/>
      <c r="DI13" s="874"/>
      <c r="DJ13" s="874"/>
      <c r="DK13" s="874"/>
      <c r="DL13" s="874"/>
      <c r="DM13" s="874"/>
      <c r="DN13" s="874"/>
      <c r="DO13" s="874"/>
      <c r="DP13" s="874"/>
      <c r="DQ13" s="874"/>
      <c r="DR13" s="874"/>
      <c r="DS13" s="874"/>
      <c r="DT13" s="874"/>
      <c r="DU13" s="874"/>
      <c r="DV13" s="874"/>
      <c r="DW13" s="874"/>
      <c r="DX13" s="874"/>
      <c r="DY13" s="874"/>
      <c r="DZ13" s="874"/>
      <c r="EA13" s="874"/>
      <c r="EB13" s="874"/>
      <c r="EC13" s="874"/>
      <c r="ED13" s="874"/>
      <c r="EE13" s="874"/>
      <c r="EF13" s="874"/>
      <c r="EG13" s="874"/>
      <c r="EH13" s="874"/>
      <c r="EI13" s="874"/>
      <c r="EJ13" s="874"/>
      <c r="EK13" s="874"/>
      <c r="EL13" s="874"/>
      <c r="EM13" s="874"/>
      <c r="EN13" s="874"/>
      <c r="EO13" s="874"/>
      <c r="EP13" s="874"/>
      <c r="EQ13" s="874"/>
      <c r="ER13" s="874"/>
      <c r="ES13" s="874"/>
      <c r="ET13" s="874"/>
      <c r="EU13" s="874"/>
      <c r="EV13" s="874"/>
      <c r="EW13" s="874"/>
      <c r="EX13" s="874"/>
      <c r="EY13" s="874"/>
      <c r="EZ13" s="874"/>
      <c r="FA13" s="874"/>
      <c r="FB13" s="874"/>
      <c r="FC13" s="874"/>
      <c r="FD13" s="874"/>
      <c r="FE13" s="874"/>
      <c r="FF13" s="874"/>
      <c r="FG13" s="874"/>
      <c r="FH13" s="874"/>
      <c r="FI13" s="874"/>
      <c r="FJ13" s="874"/>
      <c r="FK13" s="874"/>
      <c r="FL13" s="874"/>
      <c r="FM13" s="874"/>
      <c r="FN13" s="874"/>
      <c r="FO13" s="874"/>
      <c r="FP13" s="874"/>
      <c r="FQ13" s="874"/>
      <c r="FR13" s="874"/>
      <c r="FS13" s="874"/>
      <c r="FT13" s="874"/>
      <c r="FU13" s="874"/>
      <c r="FV13" s="874"/>
      <c r="FW13" s="874"/>
      <c r="FX13" s="874"/>
      <c r="FY13" s="874"/>
      <c r="FZ13" s="874"/>
      <c r="GA13" s="874"/>
      <c r="GB13" s="874"/>
      <c r="GC13" s="874"/>
      <c r="GD13" s="874"/>
      <c r="GE13" s="874"/>
      <c r="GF13" s="874"/>
      <c r="GG13" s="874"/>
      <c r="GH13" s="874"/>
      <c r="GI13" s="874"/>
      <c r="GJ13" s="874"/>
      <c r="GK13" s="874"/>
      <c r="GL13" s="874"/>
      <c r="GM13" s="874"/>
      <c r="GN13" s="874"/>
      <c r="GO13" s="874"/>
      <c r="GP13" s="874"/>
      <c r="GQ13" s="874"/>
      <c r="GR13" s="874"/>
      <c r="GS13" s="874"/>
      <c r="GT13" s="874"/>
      <c r="GU13" s="874"/>
      <c r="GV13" s="874"/>
      <c r="GW13" s="874"/>
      <c r="GX13" s="874"/>
      <c r="GY13" s="874"/>
      <c r="GZ13" s="874"/>
      <c r="HA13" s="874"/>
      <c r="HB13" s="874"/>
      <c r="HC13" s="874"/>
      <c r="HD13" s="874"/>
      <c r="HE13" s="874"/>
      <c r="HF13" s="874"/>
      <c r="HG13" s="874"/>
      <c r="HH13" s="874"/>
      <c r="HI13" s="874"/>
      <c r="HJ13" s="874"/>
      <c r="HK13" s="874"/>
      <c r="HL13" s="874"/>
      <c r="HM13" s="874"/>
      <c r="HN13" s="874"/>
      <c r="HO13" s="874"/>
      <c r="HP13" s="874"/>
      <c r="HQ13" s="874"/>
      <c r="HR13" s="874"/>
    </row>
    <row r="14" spans="1:226" ht="13.5" customHeight="1" thickTop="1">
      <c r="A14" s="59"/>
      <c r="B14" s="68"/>
      <c r="C14" s="68"/>
      <c r="D14" s="68"/>
      <c r="E14" s="70"/>
      <c r="F14" s="58"/>
      <c r="G14" s="878"/>
      <c r="H14" s="878"/>
      <c r="I14" s="878"/>
      <c r="J14" s="878"/>
      <c r="K14" s="878"/>
      <c r="L14" s="878"/>
      <c r="M14" s="874"/>
      <c r="N14" s="905"/>
      <c r="O14" s="71"/>
      <c r="P14" s="72"/>
      <c r="Q14" s="874"/>
      <c r="R14" s="874"/>
      <c r="S14" s="874"/>
      <c r="T14" s="874"/>
      <c r="U14" s="874"/>
      <c r="V14" s="874"/>
      <c r="W14" s="874"/>
      <c r="X14" s="874"/>
      <c r="Y14" s="874"/>
      <c r="Z14" s="874"/>
      <c r="AA14" s="874"/>
      <c r="AB14" s="874"/>
      <c r="AC14" s="874"/>
      <c r="AD14" s="874"/>
      <c r="AE14" s="874"/>
      <c r="AF14" s="874"/>
      <c r="AG14" s="874"/>
      <c r="AH14" s="874"/>
      <c r="AI14" s="874"/>
      <c r="AJ14" s="874"/>
      <c r="AK14" s="874"/>
      <c r="AL14" s="874"/>
      <c r="AM14" s="874"/>
      <c r="AN14" s="874"/>
      <c r="AO14" s="874"/>
      <c r="AP14" s="874"/>
      <c r="AQ14" s="874"/>
      <c r="AR14" s="874"/>
      <c r="AS14" s="874"/>
      <c r="AT14" s="874"/>
      <c r="AU14" s="874"/>
      <c r="AV14" s="874"/>
      <c r="AW14" s="874"/>
      <c r="AX14" s="874"/>
      <c r="AY14" s="874"/>
      <c r="AZ14" s="874"/>
      <c r="BA14" s="874"/>
      <c r="BB14" s="874"/>
      <c r="BC14" s="874"/>
      <c r="BD14" s="874"/>
      <c r="BE14" s="874"/>
      <c r="BF14" s="874"/>
      <c r="BG14" s="874"/>
      <c r="BH14" s="874"/>
      <c r="BI14" s="874"/>
      <c r="BJ14" s="874"/>
      <c r="BK14" s="874"/>
      <c r="BL14" s="874"/>
      <c r="BM14" s="874"/>
      <c r="BN14" s="874"/>
      <c r="BO14" s="874"/>
      <c r="BP14" s="874"/>
      <c r="BQ14" s="874"/>
      <c r="BR14" s="874"/>
      <c r="BS14" s="874"/>
      <c r="BT14" s="874"/>
      <c r="BU14" s="874"/>
      <c r="BV14" s="874"/>
      <c r="BW14" s="874"/>
      <c r="BX14" s="874"/>
      <c r="BY14" s="874"/>
      <c r="BZ14" s="874"/>
      <c r="CA14" s="874"/>
      <c r="CB14" s="874"/>
      <c r="CC14" s="874"/>
      <c r="CD14" s="874"/>
      <c r="CE14" s="874"/>
      <c r="CF14" s="874"/>
      <c r="CG14" s="874"/>
      <c r="CH14" s="874"/>
      <c r="CI14" s="874"/>
      <c r="CJ14" s="874"/>
      <c r="CK14" s="874"/>
      <c r="CL14" s="874"/>
      <c r="CM14" s="874"/>
      <c r="CN14" s="874"/>
      <c r="CO14" s="874"/>
      <c r="CP14" s="874"/>
      <c r="CQ14" s="874"/>
      <c r="CR14" s="874"/>
      <c r="CS14" s="874"/>
      <c r="CT14" s="874"/>
      <c r="CU14" s="874"/>
      <c r="CV14" s="874"/>
      <c r="CW14" s="874"/>
      <c r="CX14" s="874"/>
      <c r="CY14" s="874"/>
      <c r="CZ14" s="874"/>
      <c r="DA14" s="874"/>
      <c r="DB14" s="874"/>
      <c r="DC14" s="874"/>
      <c r="DD14" s="874"/>
      <c r="DE14" s="874"/>
      <c r="DF14" s="874"/>
      <c r="DG14" s="874"/>
      <c r="DH14" s="874"/>
      <c r="DI14" s="874"/>
      <c r="DJ14" s="874"/>
      <c r="DK14" s="874"/>
      <c r="DL14" s="874"/>
      <c r="DM14" s="874"/>
      <c r="DN14" s="874"/>
      <c r="DO14" s="874"/>
      <c r="DP14" s="874"/>
      <c r="DQ14" s="874"/>
      <c r="DR14" s="874"/>
      <c r="DS14" s="874"/>
      <c r="DT14" s="874"/>
      <c r="DU14" s="874"/>
      <c r="DV14" s="874"/>
      <c r="DW14" s="874"/>
      <c r="DX14" s="874"/>
      <c r="DY14" s="874"/>
      <c r="DZ14" s="874"/>
      <c r="EA14" s="874"/>
      <c r="EB14" s="874"/>
      <c r="EC14" s="874"/>
      <c r="ED14" s="874"/>
      <c r="EE14" s="874"/>
      <c r="EF14" s="874"/>
      <c r="EG14" s="874"/>
      <c r="EH14" s="874"/>
      <c r="EI14" s="874"/>
      <c r="EJ14" s="874"/>
      <c r="EK14" s="874"/>
      <c r="EL14" s="874"/>
      <c r="EM14" s="874"/>
      <c r="EN14" s="874"/>
      <c r="EO14" s="874"/>
      <c r="EP14" s="874"/>
      <c r="EQ14" s="874"/>
      <c r="ER14" s="874"/>
      <c r="ES14" s="874"/>
      <c r="ET14" s="874"/>
      <c r="EU14" s="874"/>
      <c r="EV14" s="874"/>
      <c r="EW14" s="874"/>
      <c r="EX14" s="874"/>
      <c r="EY14" s="874"/>
      <c r="EZ14" s="874"/>
      <c r="FA14" s="874"/>
      <c r="FB14" s="874"/>
      <c r="FC14" s="874"/>
      <c r="FD14" s="874"/>
      <c r="FE14" s="874"/>
      <c r="FF14" s="874"/>
      <c r="FG14" s="874"/>
      <c r="FH14" s="874"/>
      <c r="FI14" s="874"/>
      <c r="FJ14" s="874"/>
      <c r="FK14" s="874"/>
      <c r="FL14" s="874"/>
      <c r="FM14" s="874"/>
      <c r="FN14" s="874"/>
      <c r="FO14" s="874"/>
      <c r="FP14" s="874"/>
      <c r="FQ14" s="874"/>
      <c r="FR14" s="874"/>
      <c r="FS14" s="874"/>
      <c r="FT14" s="874"/>
      <c r="FU14" s="874"/>
      <c r="FV14" s="874"/>
      <c r="FW14" s="874"/>
      <c r="FX14" s="874"/>
      <c r="FY14" s="874"/>
      <c r="FZ14" s="874"/>
      <c r="GA14" s="874"/>
      <c r="GB14" s="874"/>
      <c r="GC14" s="874"/>
      <c r="GD14" s="874"/>
      <c r="GE14" s="874"/>
      <c r="GF14" s="874"/>
      <c r="GG14" s="874"/>
      <c r="GH14" s="874"/>
      <c r="GI14" s="874"/>
      <c r="GJ14" s="874"/>
      <c r="GK14" s="874"/>
      <c r="GL14" s="874"/>
      <c r="GM14" s="874"/>
      <c r="GN14" s="874"/>
      <c r="GO14" s="874"/>
      <c r="GP14" s="874"/>
      <c r="GQ14" s="874"/>
      <c r="GR14" s="874"/>
      <c r="GS14" s="874"/>
      <c r="GT14" s="874"/>
      <c r="GU14" s="874"/>
      <c r="GV14" s="874"/>
      <c r="GW14" s="874"/>
      <c r="GX14" s="874"/>
      <c r="GY14" s="874"/>
      <c r="GZ14" s="874"/>
      <c r="HA14" s="874"/>
      <c r="HB14" s="874"/>
      <c r="HC14" s="874"/>
      <c r="HD14" s="874"/>
      <c r="HE14" s="874"/>
      <c r="HF14" s="874"/>
      <c r="HG14" s="874"/>
      <c r="HH14" s="874"/>
      <c r="HI14" s="874"/>
      <c r="HJ14" s="874"/>
      <c r="HK14" s="874"/>
      <c r="HL14" s="874"/>
      <c r="HM14" s="874"/>
      <c r="HN14" s="874"/>
      <c r="HO14" s="874"/>
      <c r="HP14" s="874"/>
      <c r="HQ14" s="874"/>
      <c r="HR14" s="874"/>
    </row>
    <row r="15" spans="1:226" ht="15">
      <c r="A15" s="56" t="s">
        <v>609</v>
      </c>
      <c r="B15" s="57"/>
      <c r="C15" s="57"/>
      <c r="D15" s="57"/>
      <c r="E15" s="58"/>
      <c r="F15" s="58"/>
      <c r="G15" s="878"/>
      <c r="H15" s="878"/>
      <c r="I15" s="878"/>
      <c r="J15" s="878"/>
      <c r="K15" s="878"/>
      <c r="L15" s="878"/>
      <c r="M15" s="874"/>
      <c r="N15" s="874"/>
      <c r="Q15" s="874"/>
      <c r="R15" s="874"/>
      <c r="S15" s="874"/>
      <c r="T15" s="874"/>
      <c r="U15" s="874"/>
      <c r="V15" s="874"/>
      <c r="W15" s="874"/>
      <c r="X15" s="874"/>
      <c r="Y15" s="874"/>
      <c r="Z15" s="874"/>
      <c r="AA15" s="874"/>
      <c r="AB15" s="874"/>
      <c r="AC15" s="874"/>
      <c r="AD15" s="874"/>
      <c r="AE15" s="874"/>
      <c r="AF15" s="874"/>
      <c r="AG15" s="874"/>
      <c r="AH15" s="874"/>
      <c r="AI15" s="874"/>
      <c r="AJ15" s="874"/>
      <c r="AK15" s="874"/>
      <c r="AL15" s="874"/>
      <c r="AM15" s="874"/>
      <c r="AN15" s="874"/>
      <c r="AO15" s="874"/>
      <c r="AP15" s="874"/>
      <c r="AQ15" s="874"/>
      <c r="AR15" s="874"/>
      <c r="AS15" s="874"/>
      <c r="AT15" s="874"/>
      <c r="AU15" s="874"/>
      <c r="AV15" s="874"/>
      <c r="AW15" s="874"/>
      <c r="AX15" s="874"/>
      <c r="AY15" s="874"/>
      <c r="AZ15" s="874"/>
      <c r="BA15" s="874"/>
      <c r="BB15" s="874"/>
      <c r="BC15" s="874"/>
      <c r="BD15" s="874"/>
      <c r="BE15" s="874"/>
      <c r="BF15" s="874"/>
      <c r="BG15" s="874"/>
      <c r="BH15" s="874"/>
      <c r="BI15" s="874"/>
      <c r="BJ15" s="874"/>
      <c r="BK15" s="874"/>
      <c r="BL15" s="874"/>
      <c r="BM15" s="874"/>
      <c r="BN15" s="874"/>
      <c r="BO15" s="874"/>
      <c r="BP15" s="874"/>
      <c r="BQ15" s="874"/>
      <c r="BR15" s="874"/>
      <c r="BS15" s="874"/>
      <c r="BT15" s="874"/>
      <c r="BU15" s="874"/>
      <c r="BV15" s="874"/>
      <c r="BW15" s="874"/>
      <c r="BX15" s="874"/>
      <c r="BY15" s="874"/>
      <c r="BZ15" s="874"/>
      <c r="CA15" s="874"/>
      <c r="CB15" s="874"/>
      <c r="CC15" s="874"/>
      <c r="CD15" s="874"/>
      <c r="CE15" s="874"/>
      <c r="CF15" s="874"/>
      <c r="CG15" s="874"/>
      <c r="CH15" s="874"/>
      <c r="CI15" s="874"/>
      <c r="CJ15" s="874"/>
      <c r="CK15" s="874"/>
      <c r="CL15" s="874"/>
      <c r="CM15" s="874"/>
      <c r="CN15" s="874"/>
      <c r="CO15" s="874"/>
      <c r="CP15" s="874"/>
      <c r="CQ15" s="874"/>
      <c r="CR15" s="874"/>
      <c r="CS15" s="874"/>
      <c r="CT15" s="874"/>
      <c r="CU15" s="874"/>
      <c r="CV15" s="874"/>
      <c r="CW15" s="874"/>
      <c r="CX15" s="874"/>
      <c r="CY15" s="874"/>
      <c r="CZ15" s="874"/>
      <c r="DA15" s="874"/>
      <c r="DB15" s="874"/>
      <c r="DC15" s="874"/>
      <c r="DD15" s="874"/>
      <c r="DE15" s="874"/>
      <c r="DF15" s="874"/>
      <c r="DG15" s="874"/>
      <c r="DH15" s="874"/>
      <c r="DI15" s="874"/>
      <c r="DJ15" s="874"/>
      <c r="DK15" s="874"/>
      <c r="DL15" s="874"/>
      <c r="DM15" s="874"/>
      <c r="DN15" s="874"/>
      <c r="DO15" s="874"/>
      <c r="DP15" s="874"/>
      <c r="DQ15" s="874"/>
      <c r="DR15" s="874"/>
      <c r="DS15" s="874"/>
      <c r="DT15" s="874"/>
      <c r="DU15" s="874"/>
      <c r="DV15" s="874"/>
      <c r="DW15" s="874"/>
      <c r="DX15" s="874"/>
      <c r="DY15" s="874"/>
      <c r="DZ15" s="874"/>
      <c r="EA15" s="874"/>
      <c r="EB15" s="874"/>
      <c r="EC15" s="874"/>
      <c r="ED15" s="874"/>
      <c r="EE15" s="874"/>
      <c r="EF15" s="874"/>
      <c r="EG15" s="874"/>
      <c r="EH15" s="874"/>
      <c r="EI15" s="874"/>
      <c r="EJ15" s="874"/>
      <c r="EK15" s="874"/>
      <c r="EL15" s="874"/>
      <c r="EM15" s="874"/>
      <c r="EN15" s="874"/>
      <c r="EO15" s="874"/>
      <c r="EP15" s="874"/>
      <c r="EQ15" s="874"/>
      <c r="ER15" s="874"/>
      <c r="ES15" s="874"/>
      <c r="ET15" s="874"/>
      <c r="EU15" s="874"/>
      <c r="EV15" s="874"/>
      <c r="EW15" s="874"/>
      <c r="EX15" s="874"/>
      <c r="EY15" s="874"/>
      <c r="EZ15" s="874"/>
      <c r="FA15" s="874"/>
      <c r="FB15" s="874"/>
      <c r="FC15" s="874"/>
      <c r="FD15" s="874"/>
      <c r="FE15" s="874"/>
      <c r="FF15" s="874"/>
      <c r="FG15" s="874"/>
      <c r="FH15" s="874"/>
      <c r="FI15" s="874"/>
      <c r="FJ15" s="874"/>
      <c r="FK15" s="874"/>
      <c r="FL15" s="874"/>
      <c r="FM15" s="874"/>
      <c r="FN15" s="874"/>
      <c r="FO15" s="874"/>
      <c r="FP15" s="874"/>
      <c r="FQ15" s="874"/>
      <c r="FR15" s="874"/>
      <c r="FS15" s="874"/>
      <c r="FT15" s="874"/>
      <c r="FU15" s="874"/>
      <c r="FV15" s="874"/>
      <c r="FW15" s="874"/>
      <c r="FX15" s="874"/>
      <c r="FY15" s="874"/>
      <c r="FZ15" s="874"/>
      <c r="GA15" s="874"/>
      <c r="GB15" s="874"/>
      <c r="GC15" s="874"/>
      <c r="GD15" s="874"/>
      <c r="GE15" s="874"/>
      <c r="GF15" s="874"/>
      <c r="GG15" s="874"/>
      <c r="GH15" s="874"/>
      <c r="GI15" s="874"/>
      <c r="GJ15" s="874"/>
      <c r="GK15" s="874"/>
      <c r="GL15" s="874"/>
      <c r="GM15" s="874"/>
      <c r="GN15" s="874"/>
      <c r="GO15" s="874"/>
      <c r="GP15" s="874"/>
      <c r="GQ15" s="874"/>
      <c r="GR15" s="874"/>
      <c r="GS15" s="874"/>
      <c r="GT15" s="874"/>
      <c r="GU15" s="874"/>
      <c r="GV15" s="874"/>
      <c r="GW15" s="874"/>
      <c r="GX15" s="874"/>
      <c r="GY15" s="874"/>
      <c r="GZ15" s="874"/>
      <c r="HA15" s="874"/>
      <c r="HB15" s="874"/>
      <c r="HC15" s="874"/>
      <c r="HD15" s="874"/>
      <c r="HE15" s="874"/>
      <c r="HF15" s="874"/>
      <c r="HG15" s="874"/>
      <c r="HH15" s="874"/>
      <c r="HI15" s="874"/>
      <c r="HJ15" s="874"/>
      <c r="HK15" s="874"/>
      <c r="HL15" s="874"/>
      <c r="HM15" s="874"/>
      <c r="HN15" s="874"/>
      <c r="HO15" s="874"/>
      <c r="HP15" s="874"/>
      <c r="HQ15" s="874"/>
      <c r="HR15" s="874"/>
    </row>
    <row r="16" spans="1:226" ht="15">
      <c r="A16" t="s">
        <v>605</v>
      </c>
      <c r="B16" s="57">
        <f>B6-B11</f>
        <v>1022377000</v>
      </c>
      <c r="C16" s="57">
        <f>C6-C11</f>
        <v>1012308000</v>
      </c>
      <c r="D16" s="57"/>
      <c r="E16" s="58">
        <v>-0.009928822733688225</v>
      </c>
      <c r="F16" s="58"/>
      <c r="G16" s="876"/>
      <c r="H16" s="876"/>
      <c r="I16" s="876"/>
      <c r="J16" s="876"/>
      <c r="K16" s="876"/>
      <c r="L16" s="876"/>
      <c r="M16" s="874"/>
      <c r="Q16" s="874"/>
      <c r="R16" s="874"/>
      <c r="S16" s="874"/>
      <c r="T16" s="874"/>
      <c r="U16" s="874"/>
      <c r="V16" s="874"/>
      <c r="W16" s="874"/>
      <c r="X16" s="874"/>
      <c r="Y16" s="874"/>
      <c r="Z16" s="874"/>
      <c r="AA16" s="874"/>
      <c r="AB16" s="874"/>
      <c r="AC16" s="874"/>
      <c r="AD16" s="874"/>
      <c r="AE16" s="874"/>
      <c r="AF16" s="874"/>
      <c r="AG16" s="874"/>
      <c r="AH16" s="874"/>
      <c r="AI16" s="874"/>
      <c r="AJ16" s="874"/>
      <c r="AK16" s="874"/>
      <c r="AL16" s="874"/>
      <c r="AM16" s="874"/>
      <c r="AN16" s="874"/>
      <c r="AO16" s="874"/>
      <c r="AP16" s="874"/>
      <c r="AQ16" s="874"/>
      <c r="AR16" s="874"/>
      <c r="AS16" s="874"/>
      <c r="AT16" s="874"/>
      <c r="AU16" s="874"/>
      <c r="AV16" s="874"/>
      <c r="AW16" s="874"/>
      <c r="AX16" s="874"/>
      <c r="AY16" s="874"/>
      <c r="AZ16" s="874"/>
      <c r="BA16" s="874"/>
      <c r="BB16" s="874"/>
      <c r="BC16" s="874"/>
      <c r="BD16" s="874"/>
      <c r="BE16" s="874"/>
      <c r="BF16" s="874"/>
      <c r="BG16" s="874"/>
      <c r="BH16" s="874"/>
      <c r="BI16" s="874"/>
      <c r="BJ16" s="874"/>
      <c r="BK16" s="874"/>
      <c r="BL16" s="874"/>
      <c r="BM16" s="874"/>
      <c r="BN16" s="874"/>
      <c r="BO16" s="874"/>
      <c r="BP16" s="874"/>
      <c r="BQ16" s="874"/>
      <c r="BR16" s="874"/>
      <c r="BS16" s="874"/>
      <c r="BT16" s="874"/>
      <c r="BU16" s="874"/>
      <c r="BV16" s="874"/>
      <c r="BW16" s="874"/>
      <c r="BX16" s="874"/>
      <c r="BY16" s="874"/>
      <c r="BZ16" s="874"/>
      <c r="CA16" s="874"/>
      <c r="CB16" s="874"/>
      <c r="CC16" s="874"/>
      <c r="CD16" s="874"/>
      <c r="CE16" s="874"/>
      <c r="CF16" s="874"/>
      <c r="CG16" s="874"/>
      <c r="CH16" s="874"/>
      <c r="CI16" s="874"/>
      <c r="CJ16" s="874"/>
      <c r="CK16" s="874"/>
      <c r="CL16" s="874"/>
      <c r="CM16" s="874"/>
      <c r="CN16" s="874"/>
      <c r="CO16" s="874"/>
      <c r="CP16" s="874"/>
      <c r="CQ16" s="874"/>
      <c r="CR16" s="874"/>
      <c r="CS16" s="874"/>
      <c r="CT16" s="874"/>
      <c r="CU16" s="874"/>
      <c r="CV16" s="874"/>
      <c r="CW16" s="874"/>
      <c r="CX16" s="874"/>
      <c r="CY16" s="874"/>
      <c r="CZ16" s="874"/>
      <c r="DA16" s="874"/>
      <c r="DB16" s="874"/>
      <c r="DC16" s="874"/>
      <c r="DD16" s="874"/>
      <c r="DE16" s="874"/>
      <c r="DF16" s="874"/>
      <c r="DG16" s="874"/>
      <c r="DH16" s="874"/>
      <c r="DI16" s="874"/>
      <c r="DJ16" s="874"/>
      <c r="DK16" s="874"/>
      <c r="DL16" s="874"/>
      <c r="DM16" s="874"/>
      <c r="DN16" s="874"/>
      <c r="DO16" s="874"/>
      <c r="DP16" s="874"/>
      <c r="DQ16" s="874"/>
      <c r="DR16" s="874"/>
      <c r="DS16" s="874"/>
      <c r="DT16" s="874"/>
      <c r="DU16" s="874"/>
      <c r="DV16" s="874"/>
      <c r="DW16" s="874"/>
      <c r="DX16" s="874"/>
      <c r="DY16" s="874"/>
      <c r="DZ16" s="874"/>
      <c r="EA16" s="874"/>
      <c r="EB16" s="874"/>
      <c r="EC16" s="874"/>
      <c r="ED16" s="874"/>
      <c r="EE16" s="874"/>
      <c r="EF16" s="874"/>
      <c r="EG16" s="874"/>
      <c r="EH16" s="874"/>
      <c r="EI16" s="874"/>
      <c r="EJ16" s="874"/>
      <c r="EK16" s="874"/>
      <c r="EL16" s="874"/>
      <c r="EM16" s="874"/>
      <c r="EN16" s="874"/>
      <c r="EO16" s="874"/>
      <c r="EP16" s="874"/>
      <c r="EQ16" s="874"/>
      <c r="ER16" s="874"/>
      <c r="ES16" s="874"/>
      <c r="ET16" s="874"/>
      <c r="EU16" s="874"/>
      <c r="EV16" s="874"/>
      <c r="EW16" s="874"/>
      <c r="EX16" s="874"/>
      <c r="EY16" s="874"/>
      <c r="EZ16" s="874"/>
      <c r="FA16" s="874"/>
      <c r="FB16" s="874"/>
      <c r="FC16" s="874"/>
      <c r="FD16" s="874"/>
      <c r="FE16" s="874"/>
      <c r="FF16" s="874"/>
      <c r="FG16" s="874"/>
      <c r="FH16" s="874"/>
      <c r="FI16" s="874"/>
      <c r="FJ16" s="874"/>
      <c r="FK16" s="874"/>
      <c r="FL16" s="874"/>
      <c r="FM16" s="874"/>
      <c r="FN16" s="874"/>
      <c r="FO16" s="874"/>
      <c r="FP16" s="874"/>
      <c r="FQ16" s="874"/>
      <c r="FR16" s="874"/>
      <c r="FS16" s="874"/>
      <c r="FT16" s="874"/>
      <c r="FU16" s="874"/>
      <c r="FV16" s="874"/>
      <c r="FW16" s="874"/>
      <c r="FX16" s="874"/>
      <c r="FY16" s="874"/>
      <c r="FZ16" s="874"/>
      <c r="GA16" s="874"/>
      <c r="GB16" s="874"/>
      <c r="GC16" s="874"/>
      <c r="GD16" s="874"/>
      <c r="GE16" s="874"/>
      <c r="GF16" s="874"/>
      <c r="GG16" s="874"/>
      <c r="GH16" s="874"/>
      <c r="GI16" s="874"/>
      <c r="GJ16" s="874"/>
      <c r="GK16" s="874"/>
      <c r="GL16" s="874"/>
      <c r="GM16" s="874"/>
      <c r="GN16" s="874"/>
      <c r="GO16" s="874"/>
      <c r="GP16" s="874"/>
      <c r="GQ16" s="874"/>
      <c r="GR16" s="874"/>
      <c r="GS16" s="874"/>
      <c r="GT16" s="874"/>
      <c r="GU16" s="874"/>
      <c r="GV16" s="874"/>
      <c r="GW16" s="874"/>
      <c r="GX16" s="874"/>
      <c r="GY16" s="874"/>
      <c r="GZ16" s="874"/>
      <c r="HA16" s="874"/>
      <c r="HB16" s="874"/>
      <c r="HC16" s="874"/>
      <c r="HD16" s="874"/>
      <c r="HE16" s="874"/>
      <c r="HF16" s="874"/>
      <c r="HG16" s="874"/>
      <c r="HH16" s="874"/>
      <c r="HI16" s="874"/>
      <c r="HJ16" s="874"/>
      <c r="HK16" s="874"/>
      <c r="HL16" s="874"/>
      <c r="HM16" s="874"/>
      <c r="HN16" s="874"/>
      <c r="HO16" s="874"/>
      <c r="HP16" s="874"/>
      <c r="HQ16" s="874"/>
      <c r="HR16" s="874"/>
    </row>
    <row r="17" spans="1:226" ht="15">
      <c r="A17" s="59" t="s">
        <v>606</v>
      </c>
      <c r="B17" s="60">
        <f>B7-B12</f>
        <v>18382144000</v>
      </c>
      <c r="C17" s="60">
        <f>C7-C12</f>
        <v>20767243000</v>
      </c>
      <c r="D17" s="60"/>
      <c r="E17" s="61">
        <v>0.1297526427182074</v>
      </c>
      <c r="F17" s="58"/>
      <c r="G17" s="876"/>
      <c r="H17" s="876"/>
      <c r="I17" s="876"/>
      <c r="J17" s="876"/>
      <c r="K17" s="876"/>
      <c r="L17" s="876"/>
      <c r="M17" s="874"/>
      <c r="Q17" s="874"/>
      <c r="R17" s="874"/>
      <c r="S17" s="874"/>
      <c r="T17" s="874"/>
      <c r="U17" s="874"/>
      <c r="V17" s="874"/>
      <c r="W17" s="874"/>
      <c r="X17" s="874"/>
      <c r="Y17" s="874"/>
      <c r="Z17" s="874"/>
      <c r="AA17" s="874"/>
      <c r="AB17" s="874"/>
      <c r="AC17" s="874"/>
      <c r="AD17" s="874"/>
      <c r="AE17" s="874"/>
      <c r="AF17" s="874"/>
      <c r="AG17" s="874"/>
      <c r="AH17" s="874"/>
      <c r="AI17" s="874"/>
      <c r="AJ17" s="874"/>
      <c r="AK17" s="874"/>
      <c r="AL17" s="874"/>
      <c r="AM17" s="874"/>
      <c r="AN17" s="874"/>
      <c r="AO17" s="874"/>
      <c r="AP17" s="874"/>
      <c r="AQ17" s="874"/>
      <c r="AR17" s="874"/>
      <c r="AS17" s="874"/>
      <c r="AT17" s="874"/>
      <c r="AU17" s="874"/>
      <c r="AV17" s="874"/>
      <c r="AW17" s="874"/>
      <c r="AX17" s="874"/>
      <c r="AY17" s="874"/>
      <c r="AZ17" s="874"/>
      <c r="BA17" s="874"/>
      <c r="BB17" s="874"/>
      <c r="BC17" s="874"/>
      <c r="BD17" s="874"/>
      <c r="BE17" s="874"/>
      <c r="BF17" s="874"/>
      <c r="BG17" s="874"/>
      <c r="BH17" s="874"/>
      <c r="BI17" s="874"/>
      <c r="BJ17" s="874"/>
      <c r="BK17" s="874"/>
      <c r="BL17" s="874"/>
      <c r="BM17" s="874"/>
      <c r="BN17" s="874"/>
      <c r="BO17" s="874"/>
      <c r="BP17" s="874"/>
      <c r="BQ17" s="874"/>
      <c r="BR17" s="874"/>
      <c r="BS17" s="874"/>
      <c r="BT17" s="874"/>
      <c r="BU17" s="874"/>
      <c r="BV17" s="874"/>
      <c r="BW17" s="874"/>
      <c r="BX17" s="874"/>
      <c r="BY17" s="874"/>
      <c r="BZ17" s="874"/>
      <c r="CA17" s="874"/>
      <c r="CB17" s="874"/>
      <c r="CC17" s="874"/>
      <c r="CD17" s="874"/>
      <c r="CE17" s="874"/>
      <c r="CF17" s="874"/>
      <c r="CG17" s="874"/>
      <c r="CH17" s="874"/>
      <c r="CI17" s="874"/>
      <c r="CJ17" s="874"/>
      <c r="CK17" s="874"/>
      <c r="CL17" s="874"/>
      <c r="CM17" s="874"/>
      <c r="CN17" s="874"/>
      <c r="CO17" s="874"/>
      <c r="CP17" s="874"/>
      <c r="CQ17" s="874"/>
      <c r="CR17" s="874"/>
      <c r="CS17" s="874"/>
      <c r="CT17" s="874"/>
      <c r="CU17" s="874"/>
      <c r="CV17" s="874"/>
      <c r="CW17" s="874"/>
      <c r="CX17" s="874"/>
      <c r="CY17" s="874"/>
      <c r="CZ17" s="874"/>
      <c r="DA17" s="874"/>
      <c r="DB17" s="874"/>
      <c r="DC17" s="874"/>
      <c r="DD17" s="874"/>
      <c r="DE17" s="874"/>
      <c r="DF17" s="874"/>
      <c r="DG17" s="874"/>
      <c r="DH17" s="874"/>
      <c r="DI17" s="874"/>
      <c r="DJ17" s="874"/>
      <c r="DK17" s="874"/>
      <c r="DL17" s="874"/>
      <c r="DM17" s="874"/>
      <c r="DN17" s="874"/>
      <c r="DO17" s="874"/>
      <c r="DP17" s="874"/>
      <c r="DQ17" s="874"/>
      <c r="DR17" s="874"/>
      <c r="DS17" s="874"/>
      <c r="DT17" s="874"/>
      <c r="DU17" s="874"/>
      <c r="DV17" s="874"/>
      <c r="DW17" s="874"/>
      <c r="DX17" s="874"/>
      <c r="DY17" s="874"/>
      <c r="DZ17" s="874"/>
      <c r="EA17" s="874"/>
      <c r="EB17" s="874"/>
      <c r="EC17" s="874"/>
      <c r="ED17" s="874"/>
      <c r="EE17" s="874"/>
      <c r="EF17" s="874"/>
      <c r="EG17" s="874"/>
      <c r="EH17" s="874"/>
      <c r="EI17" s="874"/>
      <c r="EJ17" s="874"/>
      <c r="EK17" s="874"/>
      <c r="EL17" s="874"/>
      <c r="EM17" s="874"/>
      <c r="EN17" s="874"/>
      <c r="EO17" s="874"/>
      <c r="EP17" s="874"/>
      <c r="EQ17" s="874"/>
      <c r="ER17" s="874"/>
      <c r="ES17" s="874"/>
      <c r="ET17" s="874"/>
      <c r="EU17" s="874"/>
      <c r="EV17" s="874"/>
      <c r="EW17" s="874"/>
      <c r="EX17" s="874"/>
      <c r="EY17" s="874"/>
      <c r="EZ17" s="874"/>
      <c r="FA17" s="874"/>
      <c r="FB17" s="874"/>
      <c r="FC17" s="874"/>
      <c r="FD17" s="874"/>
      <c r="FE17" s="874"/>
      <c r="FF17" s="874"/>
      <c r="FG17" s="874"/>
      <c r="FH17" s="874"/>
      <c r="FI17" s="874"/>
      <c r="FJ17" s="874"/>
      <c r="FK17" s="874"/>
      <c r="FL17" s="874"/>
      <c r="FM17" s="874"/>
      <c r="FN17" s="874"/>
      <c r="FO17" s="874"/>
      <c r="FP17" s="874"/>
      <c r="FQ17" s="874"/>
      <c r="FR17" s="874"/>
      <c r="FS17" s="874"/>
      <c r="FT17" s="874"/>
      <c r="FU17" s="874"/>
      <c r="FV17" s="874"/>
      <c r="FW17" s="874"/>
      <c r="FX17" s="874"/>
      <c r="FY17" s="874"/>
      <c r="FZ17" s="874"/>
      <c r="GA17" s="874"/>
      <c r="GB17" s="874"/>
      <c r="GC17" s="874"/>
      <c r="GD17" s="874"/>
      <c r="GE17" s="874"/>
      <c r="GF17" s="874"/>
      <c r="GG17" s="874"/>
      <c r="GH17" s="874"/>
      <c r="GI17" s="874"/>
      <c r="GJ17" s="874"/>
      <c r="GK17" s="874"/>
      <c r="GL17" s="874"/>
      <c r="GM17" s="874"/>
      <c r="GN17" s="874"/>
      <c r="GO17" s="874"/>
      <c r="GP17" s="874"/>
      <c r="GQ17" s="874"/>
      <c r="GR17" s="874"/>
      <c r="GS17" s="874"/>
      <c r="GT17" s="874"/>
      <c r="GU17" s="874"/>
      <c r="GV17" s="874"/>
      <c r="GW17" s="874"/>
      <c r="GX17" s="874"/>
      <c r="GY17" s="874"/>
      <c r="GZ17" s="874"/>
      <c r="HA17" s="874"/>
      <c r="HB17" s="874"/>
      <c r="HC17" s="874"/>
      <c r="HD17" s="874"/>
      <c r="HE17" s="874"/>
      <c r="HF17" s="874"/>
      <c r="HG17" s="874"/>
      <c r="HH17" s="874"/>
      <c r="HI17" s="874"/>
      <c r="HJ17" s="874"/>
      <c r="HK17" s="874"/>
      <c r="HL17" s="874"/>
      <c r="HM17" s="874"/>
      <c r="HN17" s="874"/>
      <c r="HO17" s="874"/>
      <c r="HP17" s="874"/>
      <c r="HQ17" s="874"/>
      <c r="HR17" s="874"/>
    </row>
    <row r="18" spans="1:226" ht="18" customHeight="1" thickBot="1">
      <c r="A18" s="63" t="s">
        <v>610</v>
      </c>
      <c r="B18" s="64">
        <f>SUM(B16:B17)</f>
        <v>19404521000</v>
      </c>
      <c r="C18" s="64">
        <f>SUM(C16:C17)</f>
        <v>21779551000</v>
      </c>
      <c r="D18" s="65"/>
      <c r="E18" s="73">
        <v>0.12239315515191018</v>
      </c>
      <c r="F18" s="58"/>
      <c r="G18" s="880"/>
      <c r="H18" s="876"/>
      <c r="I18" s="876"/>
      <c r="J18" s="876"/>
      <c r="K18" s="876"/>
      <c r="L18" s="876"/>
      <c r="M18" s="874"/>
      <c r="Q18" s="874"/>
      <c r="R18" s="874"/>
      <c r="S18" s="874"/>
      <c r="T18" s="874"/>
      <c r="U18" s="874"/>
      <c r="V18" s="874"/>
      <c r="W18" s="874"/>
      <c r="X18" s="874"/>
      <c r="Y18" s="874"/>
      <c r="Z18" s="874"/>
      <c r="AA18" s="874"/>
      <c r="AB18" s="874"/>
      <c r="AC18" s="874"/>
      <c r="AD18" s="874"/>
      <c r="AE18" s="874"/>
      <c r="AF18" s="874"/>
      <c r="AG18" s="874"/>
      <c r="AH18" s="874"/>
      <c r="AI18" s="874"/>
      <c r="AJ18" s="874"/>
      <c r="AK18" s="874"/>
      <c r="AL18" s="874"/>
      <c r="AM18" s="874"/>
      <c r="AN18" s="874"/>
      <c r="AO18" s="874"/>
      <c r="AP18" s="874"/>
      <c r="AQ18" s="874"/>
      <c r="AR18" s="874"/>
      <c r="AS18" s="874"/>
      <c r="AT18" s="874"/>
      <c r="AU18" s="874"/>
      <c r="AV18" s="874"/>
      <c r="AW18" s="874"/>
      <c r="AX18" s="874"/>
      <c r="AY18" s="874"/>
      <c r="AZ18" s="874"/>
      <c r="BA18" s="874"/>
      <c r="BB18" s="874"/>
      <c r="BC18" s="874"/>
      <c r="BD18" s="874"/>
      <c r="BE18" s="874"/>
      <c r="BF18" s="874"/>
      <c r="BG18" s="874"/>
      <c r="BH18" s="874"/>
      <c r="BI18" s="874"/>
      <c r="BJ18" s="874"/>
      <c r="BK18" s="874"/>
      <c r="BL18" s="874"/>
      <c r="BM18" s="874"/>
      <c r="BN18" s="874"/>
      <c r="BO18" s="874"/>
      <c r="BP18" s="874"/>
      <c r="BQ18" s="874"/>
      <c r="BR18" s="874"/>
      <c r="BS18" s="874"/>
      <c r="BT18" s="874"/>
      <c r="BU18" s="874"/>
      <c r="BV18" s="874"/>
      <c r="BW18" s="874"/>
      <c r="BX18" s="874"/>
      <c r="BY18" s="874"/>
      <c r="BZ18" s="874"/>
      <c r="CA18" s="874"/>
      <c r="CB18" s="874"/>
      <c r="CC18" s="874"/>
      <c r="CD18" s="874"/>
      <c r="CE18" s="874"/>
      <c r="CF18" s="874"/>
      <c r="CG18" s="874"/>
      <c r="CH18" s="874"/>
      <c r="CI18" s="874"/>
      <c r="CJ18" s="874"/>
      <c r="CK18" s="874"/>
      <c r="CL18" s="874"/>
      <c r="CM18" s="874"/>
      <c r="CN18" s="874"/>
      <c r="CO18" s="874"/>
      <c r="CP18" s="874"/>
      <c r="CQ18" s="874"/>
      <c r="CR18" s="874"/>
      <c r="CS18" s="874"/>
      <c r="CT18" s="874"/>
      <c r="CU18" s="874"/>
      <c r="CV18" s="874"/>
      <c r="CW18" s="874"/>
      <c r="CX18" s="874"/>
      <c r="CY18" s="874"/>
      <c r="CZ18" s="874"/>
      <c r="DA18" s="874"/>
      <c r="DB18" s="874"/>
      <c r="DC18" s="874"/>
      <c r="DD18" s="874"/>
      <c r="DE18" s="874"/>
      <c r="DF18" s="874"/>
      <c r="DG18" s="874"/>
      <c r="DH18" s="874"/>
      <c r="DI18" s="874"/>
      <c r="DJ18" s="874"/>
      <c r="DK18" s="874"/>
      <c r="DL18" s="874"/>
      <c r="DM18" s="874"/>
      <c r="DN18" s="874"/>
      <c r="DO18" s="874"/>
      <c r="DP18" s="874"/>
      <c r="DQ18" s="874"/>
      <c r="DR18" s="874"/>
      <c r="DS18" s="874"/>
      <c r="DT18" s="874"/>
      <c r="DU18" s="874"/>
      <c r="DV18" s="874"/>
      <c r="DW18" s="874"/>
      <c r="DX18" s="874"/>
      <c r="DY18" s="874"/>
      <c r="DZ18" s="874"/>
      <c r="EA18" s="874"/>
      <c r="EB18" s="874"/>
      <c r="EC18" s="874"/>
      <c r="ED18" s="874"/>
      <c r="EE18" s="874"/>
      <c r="EF18" s="874"/>
      <c r="EG18" s="874"/>
      <c r="EH18" s="874"/>
      <c r="EI18" s="874"/>
      <c r="EJ18" s="874"/>
      <c r="EK18" s="874"/>
      <c r="EL18" s="874"/>
      <c r="EM18" s="874"/>
      <c r="EN18" s="874"/>
      <c r="EO18" s="874"/>
      <c r="EP18" s="874"/>
      <c r="EQ18" s="874"/>
      <c r="ER18" s="874"/>
      <c r="ES18" s="874"/>
      <c r="ET18" s="874"/>
      <c r="EU18" s="874"/>
      <c r="EV18" s="874"/>
      <c r="EW18" s="874"/>
      <c r="EX18" s="874"/>
      <c r="EY18" s="874"/>
      <c r="EZ18" s="874"/>
      <c r="FA18" s="874"/>
      <c r="FB18" s="874"/>
      <c r="FC18" s="874"/>
      <c r="FD18" s="874"/>
      <c r="FE18" s="874"/>
      <c r="FF18" s="874"/>
      <c r="FG18" s="874"/>
      <c r="FH18" s="874"/>
      <c r="FI18" s="874"/>
      <c r="FJ18" s="874"/>
      <c r="FK18" s="874"/>
      <c r="FL18" s="874"/>
      <c r="FM18" s="874"/>
      <c r="FN18" s="874"/>
      <c r="FO18" s="874"/>
      <c r="FP18" s="874"/>
      <c r="FQ18" s="874"/>
      <c r="FR18" s="874"/>
      <c r="FS18" s="874"/>
      <c r="FT18" s="874"/>
      <c r="FU18" s="874"/>
      <c r="FV18" s="874"/>
      <c r="FW18" s="874"/>
      <c r="FX18" s="874"/>
      <c r="FY18" s="874"/>
      <c r="FZ18" s="874"/>
      <c r="GA18" s="874"/>
      <c r="GB18" s="874"/>
      <c r="GC18" s="874"/>
      <c r="GD18" s="874"/>
      <c r="GE18" s="874"/>
      <c r="GF18" s="874"/>
      <c r="GG18" s="874"/>
      <c r="GH18" s="874"/>
      <c r="GI18" s="874"/>
      <c r="GJ18" s="874"/>
      <c r="GK18" s="874"/>
      <c r="GL18" s="874"/>
      <c r="GM18" s="874"/>
      <c r="GN18" s="874"/>
      <c r="GO18" s="874"/>
      <c r="GP18" s="874"/>
      <c r="GQ18" s="874"/>
      <c r="GR18" s="874"/>
      <c r="GS18" s="874"/>
      <c r="GT18" s="874"/>
      <c r="GU18" s="874"/>
      <c r="GV18" s="874"/>
      <c r="GW18" s="874"/>
      <c r="GX18" s="874"/>
      <c r="GY18" s="874"/>
      <c r="GZ18" s="874"/>
      <c r="HA18" s="874"/>
      <c r="HB18" s="874"/>
      <c r="HC18" s="874"/>
      <c r="HD18" s="874"/>
      <c r="HE18" s="874"/>
      <c r="HF18" s="874"/>
      <c r="HG18" s="874"/>
      <c r="HH18" s="874"/>
      <c r="HI18" s="874"/>
      <c r="HJ18" s="874"/>
      <c r="HK18" s="874"/>
      <c r="HL18" s="874"/>
      <c r="HM18" s="874"/>
      <c r="HN18" s="874"/>
      <c r="HO18" s="874"/>
      <c r="HP18" s="874"/>
      <c r="HQ18" s="874"/>
      <c r="HR18" s="874"/>
    </row>
    <row r="19" spans="1:226" ht="13.5" customHeight="1" thickTop="1">
      <c r="A19" s="59"/>
      <c r="B19" s="59"/>
      <c r="C19" s="59"/>
      <c r="D19" s="59"/>
      <c r="E19" s="74"/>
      <c r="F19" s="74"/>
      <c r="G19" s="876"/>
      <c r="H19" s="876"/>
      <c r="I19" s="876"/>
      <c r="J19" s="876"/>
      <c r="K19" s="876"/>
      <c r="L19" s="876"/>
      <c r="M19" s="874"/>
      <c r="Q19" s="874"/>
      <c r="R19" s="874"/>
      <c r="S19" s="874"/>
      <c r="T19" s="874"/>
      <c r="U19" s="874"/>
      <c r="V19" s="874"/>
      <c r="W19" s="874"/>
      <c r="X19" s="874"/>
      <c r="Y19" s="874"/>
      <c r="Z19" s="874"/>
      <c r="AA19" s="874"/>
      <c r="AB19" s="874"/>
      <c r="AC19" s="874"/>
      <c r="AD19" s="874"/>
      <c r="AE19" s="874"/>
      <c r="AF19" s="874"/>
      <c r="AG19" s="874"/>
      <c r="AH19" s="874"/>
      <c r="AI19" s="874"/>
      <c r="AJ19" s="874"/>
      <c r="AK19" s="874"/>
      <c r="AL19" s="874"/>
      <c r="AM19" s="874"/>
      <c r="AN19" s="874"/>
      <c r="AO19" s="874"/>
      <c r="AP19" s="874"/>
      <c r="AQ19" s="874"/>
      <c r="AR19" s="874"/>
      <c r="AS19" s="874"/>
      <c r="AT19" s="874"/>
      <c r="AU19" s="874"/>
      <c r="AV19" s="874"/>
      <c r="AW19" s="874"/>
      <c r="AX19" s="874"/>
      <c r="AY19" s="874"/>
      <c r="AZ19" s="874"/>
      <c r="BA19" s="874"/>
      <c r="BB19" s="874"/>
      <c r="BC19" s="874"/>
      <c r="BD19" s="874"/>
      <c r="BE19" s="874"/>
      <c r="BF19" s="874"/>
      <c r="BG19" s="874"/>
      <c r="BH19" s="874"/>
      <c r="BI19" s="874"/>
      <c r="BJ19" s="874"/>
      <c r="BK19" s="874"/>
      <c r="BL19" s="874"/>
      <c r="BM19" s="874"/>
      <c r="BN19" s="874"/>
      <c r="BO19" s="874"/>
      <c r="BP19" s="874"/>
      <c r="BQ19" s="874"/>
      <c r="BR19" s="874"/>
      <c r="BS19" s="874"/>
      <c r="BT19" s="874"/>
      <c r="BU19" s="874"/>
      <c r="BV19" s="874"/>
      <c r="BW19" s="874"/>
      <c r="BX19" s="874"/>
      <c r="BY19" s="874"/>
      <c r="BZ19" s="874"/>
      <c r="CA19" s="874"/>
      <c r="CB19" s="874"/>
      <c r="CC19" s="874"/>
      <c r="CD19" s="874"/>
      <c r="CE19" s="874"/>
      <c r="CF19" s="874"/>
      <c r="CG19" s="874"/>
      <c r="CH19" s="874"/>
      <c r="CI19" s="874"/>
      <c r="CJ19" s="874"/>
      <c r="CK19" s="874"/>
      <c r="CL19" s="874"/>
      <c r="CM19" s="874"/>
      <c r="CN19" s="874"/>
      <c r="CO19" s="874"/>
      <c r="CP19" s="874"/>
      <c r="CQ19" s="874"/>
      <c r="CR19" s="874"/>
      <c r="CS19" s="874"/>
      <c r="CT19" s="874"/>
      <c r="CU19" s="874"/>
      <c r="CV19" s="874"/>
      <c r="CW19" s="874"/>
      <c r="CX19" s="874"/>
      <c r="CY19" s="874"/>
      <c r="CZ19" s="874"/>
      <c r="DA19" s="874"/>
      <c r="DB19" s="874"/>
      <c r="DC19" s="874"/>
      <c r="DD19" s="874"/>
      <c r="DE19" s="874"/>
      <c r="DF19" s="874"/>
      <c r="DG19" s="874"/>
      <c r="DH19" s="874"/>
      <c r="DI19" s="874"/>
      <c r="DJ19" s="874"/>
      <c r="DK19" s="874"/>
      <c r="DL19" s="874"/>
      <c r="DM19" s="874"/>
      <c r="DN19" s="874"/>
      <c r="DO19" s="874"/>
      <c r="DP19" s="874"/>
      <c r="DQ19" s="874"/>
      <c r="DR19" s="874"/>
      <c r="DS19" s="874"/>
      <c r="DT19" s="874"/>
      <c r="DU19" s="874"/>
      <c r="DV19" s="874"/>
      <c r="DW19" s="874"/>
      <c r="DX19" s="874"/>
      <c r="DY19" s="874"/>
      <c r="DZ19" s="874"/>
      <c r="EA19" s="874"/>
      <c r="EB19" s="874"/>
      <c r="EC19" s="874"/>
      <c r="ED19" s="874"/>
      <c r="EE19" s="874"/>
      <c r="EF19" s="874"/>
      <c r="EG19" s="874"/>
      <c r="EH19" s="874"/>
      <c r="EI19" s="874"/>
      <c r="EJ19" s="874"/>
      <c r="EK19" s="874"/>
      <c r="EL19" s="874"/>
      <c r="EM19" s="874"/>
      <c r="EN19" s="874"/>
      <c r="EO19" s="874"/>
      <c r="EP19" s="874"/>
      <c r="EQ19" s="874"/>
      <c r="ER19" s="874"/>
      <c r="ES19" s="874"/>
      <c r="ET19" s="874"/>
      <c r="EU19" s="874"/>
      <c r="EV19" s="874"/>
      <c r="EW19" s="874"/>
      <c r="EX19" s="874"/>
      <c r="EY19" s="874"/>
      <c r="EZ19" s="874"/>
      <c r="FA19" s="874"/>
      <c r="FB19" s="874"/>
      <c r="FC19" s="874"/>
      <c r="FD19" s="874"/>
      <c r="FE19" s="874"/>
      <c r="FF19" s="874"/>
      <c r="FG19" s="874"/>
      <c r="FH19" s="874"/>
      <c r="FI19" s="874"/>
      <c r="FJ19" s="874"/>
      <c r="FK19" s="874"/>
      <c r="FL19" s="874"/>
      <c r="FM19" s="874"/>
      <c r="FN19" s="874"/>
      <c r="FO19" s="874"/>
      <c r="FP19" s="874"/>
      <c r="FQ19" s="874"/>
      <c r="FR19" s="874"/>
      <c r="FS19" s="874"/>
      <c r="FT19" s="874"/>
      <c r="FU19" s="874"/>
      <c r="FV19" s="874"/>
      <c r="FW19" s="874"/>
      <c r="FX19" s="874"/>
      <c r="FY19" s="874"/>
      <c r="FZ19" s="874"/>
      <c r="GA19" s="874"/>
      <c r="GB19" s="874"/>
      <c r="GC19" s="874"/>
      <c r="GD19" s="874"/>
      <c r="GE19" s="874"/>
      <c r="GF19" s="874"/>
      <c r="GG19" s="874"/>
      <c r="GH19" s="874"/>
      <c r="GI19" s="874"/>
      <c r="GJ19" s="874"/>
      <c r="GK19" s="874"/>
      <c r="GL19" s="874"/>
      <c r="GM19" s="874"/>
      <c r="GN19" s="874"/>
      <c r="GO19" s="874"/>
      <c r="GP19" s="874"/>
      <c r="GQ19" s="874"/>
      <c r="GR19" s="874"/>
      <c r="GS19" s="874"/>
      <c r="GT19" s="874"/>
      <c r="GU19" s="874"/>
      <c r="GV19" s="874"/>
      <c r="GW19" s="874"/>
      <c r="GX19" s="874"/>
      <c r="GY19" s="874"/>
      <c r="GZ19" s="874"/>
      <c r="HA19" s="874"/>
      <c r="HB19" s="874"/>
      <c r="HC19" s="874"/>
      <c r="HD19" s="874"/>
      <c r="HE19" s="874"/>
      <c r="HF19" s="874"/>
      <c r="HG19" s="874"/>
      <c r="HH19" s="874"/>
      <c r="HI19" s="874"/>
      <c r="HJ19" s="874"/>
      <c r="HK19" s="874"/>
      <c r="HL19" s="874"/>
      <c r="HM19" s="874"/>
      <c r="HN19" s="874"/>
      <c r="HO19" s="874"/>
      <c r="HP19" s="874"/>
      <c r="HQ19" s="874"/>
      <c r="HR19" s="874"/>
    </row>
    <row r="20" spans="1:226" ht="12" customHeight="1">
      <c r="A20" s="52" t="s">
        <v>595</v>
      </c>
      <c r="B20"/>
      <c r="C20" s="881"/>
      <c r="D20"/>
      <c r="E20" s="55"/>
      <c r="F20" s="55"/>
      <c r="G20" s="876"/>
      <c r="H20" s="876"/>
      <c r="I20" s="876"/>
      <c r="J20" s="876"/>
      <c r="K20" s="876"/>
      <c r="L20" s="876"/>
      <c r="M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874"/>
      <c r="AM20" s="874"/>
      <c r="AN20" s="874"/>
      <c r="AO20" s="874"/>
      <c r="AP20" s="874"/>
      <c r="AQ20" s="874"/>
      <c r="AR20" s="874"/>
      <c r="AS20" s="874"/>
      <c r="AT20" s="874"/>
      <c r="AU20" s="874"/>
      <c r="AV20" s="874"/>
      <c r="AW20" s="874"/>
      <c r="AX20" s="874"/>
      <c r="AY20" s="874"/>
      <c r="AZ20" s="874"/>
      <c r="BA20" s="874"/>
      <c r="BB20" s="874"/>
      <c r="BC20" s="874"/>
      <c r="BD20" s="874"/>
      <c r="BE20" s="874"/>
      <c r="BF20" s="874"/>
      <c r="BG20" s="874"/>
      <c r="BH20" s="874"/>
      <c r="BI20" s="874"/>
      <c r="BJ20" s="874"/>
      <c r="BK20" s="874"/>
      <c r="BL20" s="874"/>
      <c r="BM20" s="874"/>
      <c r="BN20" s="874"/>
      <c r="BO20" s="874"/>
      <c r="BP20" s="874"/>
      <c r="BQ20" s="874"/>
      <c r="BR20" s="874"/>
      <c r="BS20" s="874"/>
      <c r="BT20" s="874"/>
      <c r="BU20" s="874"/>
      <c r="BV20" s="874"/>
      <c r="BW20" s="874"/>
      <c r="BX20" s="874"/>
      <c r="BY20" s="874"/>
      <c r="BZ20" s="874"/>
      <c r="CA20" s="874"/>
      <c r="CB20" s="874"/>
      <c r="CC20" s="874"/>
      <c r="CD20" s="874"/>
      <c r="CE20" s="874"/>
      <c r="CF20" s="874"/>
      <c r="CG20" s="874"/>
      <c r="CH20" s="874"/>
      <c r="CI20" s="874"/>
      <c r="CJ20" s="874"/>
      <c r="CK20" s="874"/>
      <c r="CL20" s="874"/>
      <c r="CM20" s="874"/>
      <c r="CN20" s="874"/>
      <c r="CO20" s="874"/>
      <c r="CP20" s="874"/>
      <c r="CQ20" s="874"/>
      <c r="CR20" s="874"/>
      <c r="CS20" s="874"/>
      <c r="CT20" s="874"/>
      <c r="CU20" s="874"/>
      <c r="CV20" s="874"/>
      <c r="CW20" s="874"/>
      <c r="CX20" s="874"/>
      <c r="CY20" s="874"/>
      <c r="CZ20" s="874"/>
      <c r="DA20" s="874"/>
      <c r="DB20" s="874"/>
      <c r="DC20" s="874"/>
      <c r="DD20" s="874"/>
      <c r="DE20" s="874"/>
      <c r="DF20" s="874"/>
      <c r="DG20" s="874"/>
      <c r="DH20" s="874"/>
      <c r="DI20" s="874"/>
      <c r="DJ20" s="874"/>
      <c r="DK20" s="874"/>
      <c r="DL20" s="874"/>
      <c r="DM20" s="874"/>
      <c r="DN20" s="874"/>
      <c r="DO20" s="874"/>
      <c r="DP20" s="874"/>
      <c r="DQ20" s="874"/>
      <c r="DR20" s="874"/>
      <c r="DS20" s="874"/>
      <c r="DT20" s="874"/>
      <c r="DU20" s="874"/>
      <c r="DV20" s="874"/>
      <c r="DW20" s="874"/>
      <c r="DX20" s="874"/>
      <c r="DY20" s="874"/>
      <c r="DZ20" s="874"/>
      <c r="EA20" s="874"/>
      <c r="EB20" s="874"/>
      <c r="EC20" s="874"/>
      <c r="ED20" s="874"/>
      <c r="EE20" s="874"/>
      <c r="EF20" s="874"/>
      <c r="EG20" s="874"/>
      <c r="EH20" s="874"/>
      <c r="EI20" s="874"/>
      <c r="EJ20" s="874"/>
      <c r="EK20" s="874"/>
      <c r="EL20" s="874"/>
      <c r="EM20" s="874"/>
      <c r="EN20" s="874"/>
      <c r="EO20" s="874"/>
      <c r="EP20" s="874"/>
      <c r="EQ20" s="874"/>
      <c r="ER20" s="874"/>
      <c r="ES20" s="874"/>
      <c r="ET20" s="874"/>
      <c r="EU20" s="874"/>
      <c r="EV20" s="874"/>
      <c r="EW20" s="874"/>
      <c r="EX20" s="874"/>
      <c r="EY20" s="874"/>
      <c r="EZ20" s="874"/>
      <c r="FA20" s="874"/>
      <c r="FB20" s="874"/>
      <c r="FC20" s="874"/>
      <c r="FD20" s="874"/>
      <c r="FE20" s="874"/>
      <c r="FF20" s="874"/>
      <c r="FG20" s="874"/>
      <c r="FH20" s="874"/>
      <c r="FI20" s="874"/>
      <c r="FJ20" s="874"/>
      <c r="FK20" s="874"/>
      <c r="FL20" s="874"/>
      <c r="FM20" s="874"/>
      <c r="FN20" s="874"/>
      <c r="FO20" s="874"/>
      <c r="FP20" s="874"/>
      <c r="FQ20" s="874"/>
      <c r="FR20" s="874"/>
      <c r="FS20" s="874"/>
      <c r="FT20" s="874"/>
      <c r="FU20" s="874"/>
      <c r="FV20" s="874"/>
      <c r="FW20" s="874"/>
      <c r="FX20" s="874"/>
      <c r="FY20" s="874"/>
      <c r="FZ20" s="874"/>
      <c r="GA20" s="874"/>
      <c r="GB20" s="874"/>
      <c r="GC20" s="874"/>
      <c r="GD20" s="874"/>
      <c r="GE20" s="874"/>
      <c r="GF20" s="874"/>
      <c r="GG20" s="874"/>
      <c r="GH20" s="874"/>
      <c r="GI20" s="874"/>
      <c r="GJ20" s="874"/>
      <c r="GK20" s="874"/>
      <c r="GL20" s="874"/>
      <c r="GM20" s="874"/>
      <c r="GN20" s="874"/>
      <c r="GO20" s="874"/>
      <c r="GP20" s="874"/>
      <c r="GQ20" s="874"/>
      <c r="GR20" s="874"/>
      <c r="GS20" s="874"/>
      <c r="GT20" s="874"/>
      <c r="GU20" s="874"/>
      <c r="GV20" s="874"/>
      <c r="GW20" s="874"/>
      <c r="GX20" s="874"/>
      <c r="GY20" s="874"/>
      <c r="GZ20" s="874"/>
      <c r="HA20" s="874"/>
      <c r="HB20" s="874"/>
      <c r="HC20" s="874"/>
      <c r="HD20" s="874"/>
      <c r="HE20" s="874"/>
      <c r="HF20" s="874"/>
      <c r="HG20" s="874"/>
      <c r="HH20" s="874"/>
      <c r="HI20" s="874"/>
      <c r="HJ20" s="874"/>
      <c r="HK20" s="874"/>
      <c r="HL20" s="874"/>
      <c r="HM20" s="874"/>
      <c r="HN20" s="874"/>
      <c r="HO20" s="874"/>
      <c r="HP20" s="874"/>
      <c r="HQ20" s="874"/>
      <c r="HR20" s="874"/>
    </row>
    <row r="21" spans="1:226" ht="12" customHeight="1">
      <c r="A21" s="52" t="s">
        <v>611</v>
      </c>
      <c r="B21"/>
      <c r="C21" s="882"/>
      <c r="D21"/>
      <c r="E21" s="55"/>
      <c r="F21" s="55"/>
      <c r="G21" s="876"/>
      <c r="H21" s="876"/>
      <c r="I21" s="876"/>
      <c r="J21" s="876"/>
      <c r="K21" s="876"/>
      <c r="L21" s="876"/>
      <c r="M21" s="874"/>
      <c r="Q21" s="874"/>
      <c r="R21" s="874"/>
      <c r="S21" s="874"/>
      <c r="T21" s="874"/>
      <c r="U21" s="874"/>
      <c r="V21" s="874"/>
      <c r="W21" s="874"/>
      <c r="X21" s="874"/>
      <c r="Y21" s="874"/>
      <c r="Z21" s="874"/>
      <c r="AA21" s="874"/>
      <c r="AB21" s="874"/>
      <c r="AC21" s="874"/>
      <c r="AD21" s="874"/>
      <c r="AE21" s="874"/>
      <c r="AF21" s="874"/>
      <c r="AG21" s="874"/>
      <c r="AH21" s="874"/>
      <c r="AI21" s="874"/>
      <c r="AJ21" s="874"/>
      <c r="AK21" s="874"/>
      <c r="AL21" s="874"/>
      <c r="AM21" s="874"/>
      <c r="AN21" s="874"/>
      <c r="AO21" s="874"/>
      <c r="AP21" s="874"/>
      <c r="AQ21" s="874"/>
      <c r="AR21" s="874"/>
      <c r="AS21" s="874"/>
      <c r="AT21" s="874"/>
      <c r="AU21" s="874"/>
      <c r="AV21" s="874"/>
      <c r="AW21" s="874"/>
      <c r="AX21" s="874"/>
      <c r="AY21" s="874"/>
      <c r="AZ21" s="874"/>
      <c r="BA21" s="874"/>
      <c r="BB21" s="874"/>
      <c r="BC21" s="874"/>
      <c r="BD21" s="874"/>
      <c r="BE21" s="874"/>
      <c r="BF21" s="874"/>
      <c r="BG21" s="874"/>
      <c r="BH21" s="874"/>
      <c r="BI21" s="874"/>
      <c r="BJ21" s="874"/>
      <c r="BK21" s="874"/>
      <c r="BL21" s="874"/>
      <c r="BM21" s="874"/>
      <c r="BN21" s="874"/>
      <c r="BO21" s="874"/>
      <c r="BP21" s="874"/>
      <c r="BQ21" s="874"/>
      <c r="BR21" s="874"/>
      <c r="BS21" s="874"/>
      <c r="BT21" s="874"/>
      <c r="BU21" s="874"/>
      <c r="BV21" s="874"/>
      <c r="BW21" s="874"/>
      <c r="BX21" s="874"/>
      <c r="BY21" s="874"/>
      <c r="BZ21" s="874"/>
      <c r="CA21" s="874"/>
      <c r="CB21" s="874"/>
      <c r="CC21" s="874"/>
      <c r="CD21" s="874"/>
      <c r="CE21" s="874"/>
      <c r="CF21" s="874"/>
      <c r="CG21" s="874"/>
      <c r="CH21" s="874"/>
      <c r="CI21" s="874"/>
      <c r="CJ21" s="874"/>
      <c r="CK21" s="874"/>
      <c r="CL21" s="874"/>
      <c r="CM21" s="874"/>
      <c r="CN21" s="874"/>
      <c r="CO21" s="874"/>
      <c r="CP21" s="874"/>
      <c r="CQ21" s="874"/>
      <c r="CR21" s="874"/>
      <c r="CS21" s="874"/>
      <c r="CT21" s="874"/>
      <c r="CU21" s="874"/>
      <c r="CV21" s="874"/>
      <c r="CW21" s="874"/>
      <c r="CX21" s="874"/>
      <c r="CY21" s="874"/>
      <c r="CZ21" s="874"/>
      <c r="DA21" s="874"/>
      <c r="DB21" s="874"/>
      <c r="DC21" s="874"/>
      <c r="DD21" s="874"/>
      <c r="DE21" s="874"/>
      <c r="DF21" s="874"/>
      <c r="DG21" s="874"/>
      <c r="DH21" s="874"/>
      <c r="DI21" s="874"/>
      <c r="DJ21" s="874"/>
      <c r="DK21" s="874"/>
      <c r="DL21" s="874"/>
      <c r="DM21" s="874"/>
      <c r="DN21" s="874"/>
      <c r="DO21" s="874"/>
      <c r="DP21" s="874"/>
      <c r="DQ21" s="874"/>
      <c r="DR21" s="874"/>
      <c r="DS21" s="874"/>
      <c r="DT21" s="874"/>
      <c r="DU21" s="874"/>
      <c r="DV21" s="874"/>
      <c r="DW21" s="874"/>
      <c r="DX21" s="874"/>
      <c r="DY21" s="874"/>
      <c r="DZ21" s="874"/>
      <c r="EA21" s="874"/>
      <c r="EB21" s="874"/>
      <c r="EC21" s="874"/>
      <c r="ED21" s="874"/>
      <c r="EE21" s="874"/>
      <c r="EF21" s="874"/>
      <c r="EG21" s="874"/>
      <c r="EH21" s="874"/>
      <c r="EI21" s="874"/>
      <c r="EJ21" s="874"/>
      <c r="EK21" s="874"/>
      <c r="EL21" s="874"/>
      <c r="EM21" s="874"/>
      <c r="EN21" s="874"/>
      <c r="EO21" s="874"/>
      <c r="EP21" s="874"/>
      <c r="EQ21" s="874"/>
      <c r="ER21" s="874"/>
      <c r="ES21" s="874"/>
      <c r="ET21" s="874"/>
      <c r="EU21" s="874"/>
      <c r="EV21" s="874"/>
      <c r="EW21" s="874"/>
      <c r="EX21" s="874"/>
      <c r="EY21" s="874"/>
      <c r="EZ21" s="874"/>
      <c r="FA21" s="874"/>
      <c r="FB21" s="874"/>
      <c r="FC21" s="874"/>
      <c r="FD21" s="874"/>
      <c r="FE21" s="874"/>
      <c r="FF21" s="874"/>
      <c r="FG21" s="874"/>
      <c r="FH21" s="874"/>
      <c r="FI21" s="874"/>
      <c r="FJ21" s="874"/>
      <c r="FK21" s="874"/>
      <c r="FL21" s="874"/>
      <c r="FM21" s="874"/>
      <c r="FN21" s="874"/>
      <c r="FO21" s="874"/>
      <c r="FP21" s="874"/>
      <c r="FQ21" s="874"/>
      <c r="FR21" s="874"/>
      <c r="FS21" s="874"/>
      <c r="FT21" s="874"/>
      <c r="FU21" s="874"/>
      <c r="FV21" s="874"/>
      <c r="FW21" s="874"/>
      <c r="FX21" s="874"/>
      <c r="FY21" s="874"/>
      <c r="FZ21" s="874"/>
      <c r="GA21" s="874"/>
      <c r="GB21" s="874"/>
      <c r="GC21" s="874"/>
      <c r="GD21" s="874"/>
      <c r="GE21" s="874"/>
      <c r="GF21" s="874"/>
      <c r="GG21" s="874"/>
      <c r="GH21" s="874"/>
      <c r="GI21" s="874"/>
      <c r="GJ21" s="874"/>
      <c r="GK21" s="874"/>
      <c r="GL21" s="874"/>
      <c r="GM21" s="874"/>
      <c r="GN21" s="874"/>
      <c r="GO21" s="874"/>
      <c r="GP21" s="874"/>
      <c r="GQ21" s="874"/>
      <c r="GR21" s="874"/>
      <c r="GS21" s="874"/>
      <c r="GT21" s="874"/>
      <c r="GU21" s="874"/>
      <c r="GV21" s="874"/>
      <c r="GW21" s="874"/>
      <c r="GX21" s="874"/>
      <c r="GY21" s="874"/>
      <c r="GZ21" s="874"/>
      <c r="HA21" s="874"/>
      <c r="HB21" s="874"/>
      <c r="HC21" s="874"/>
      <c r="HD21" s="874"/>
      <c r="HE21" s="874"/>
      <c r="HF21" s="874"/>
      <c r="HG21" s="874"/>
      <c r="HH21" s="874"/>
      <c r="HI21" s="874"/>
      <c r="HJ21" s="874"/>
      <c r="HK21" s="874"/>
      <c r="HL21" s="874"/>
      <c r="HM21" s="874"/>
      <c r="HN21" s="874"/>
      <c r="HO21" s="874"/>
      <c r="HP21" s="874"/>
      <c r="HQ21" s="874"/>
      <c r="HR21" s="874"/>
    </row>
    <row r="22" spans="1:226" ht="13.5" customHeight="1">
      <c r="A22" s="566" t="s">
        <v>1085</v>
      </c>
      <c r="B22"/>
      <c r="C22" s="881"/>
      <c r="D22"/>
      <c r="E22" s="44"/>
      <c r="F22" s="44"/>
      <c r="G22" s="874"/>
      <c r="H22" s="874"/>
      <c r="I22" s="874"/>
      <c r="J22" s="874"/>
      <c r="K22" s="874"/>
      <c r="L22" s="874"/>
      <c r="M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874"/>
      <c r="BD22" s="874"/>
      <c r="BE22" s="874"/>
      <c r="BF22" s="874"/>
      <c r="BG22" s="874"/>
      <c r="BH22" s="874"/>
      <c r="BI22" s="874"/>
      <c r="BJ22" s="874"/>
      <c r="BK22" s="874"/>
      <c r="BL22" s="874"/>
      <c r="BM22" s="874"/>
      <c r="BN22" s="874"/>
      <c r="BO22" s="874"/>
      <c r="BP22" s="874"/>
      <c r="BQ22" s="874"/>
      <c r="BR22" s="874"/>
      <c r="BS22" s="874"/>
      <c r="BT22" s="874"/>
      <c r="BU22" s="874"/>
      <c r="BV22" s="874"/>
      <c r="BW22" s="874"/>
      <c r="BX22" s="874"/>
      <c r="BY22" s="874"/>
      <c r="BZ22" s="874"/>
      <c r="CA22" s="874"/>
      <c r="CB22" s="874"/>
      <c r="CC22" s="874"/>
      <c r="CD22" s="874"/>
      <c r="CE22" s="874"/>
      <c r="CF22" s="874"/>
      <c r="CG22" s="874"/>
      <c r="CH22" s="874"/>
      <c r="CI22" s="874"/>
      <c r="CJ22" s="874"/>
      <c r="CK22" s="874"/>
      <c r="CL22" s="874"/>
      <c r="CM22" s="874"/>
      <c r="CN22" s="874"/>
      <c r="CO22" s="874"/>
      <c r="CP22" s="874"/>
      <c r="CQ22" s="874"/>
      <c r="CR22" s="874"/>
      <c r="CS22" s="874"/>
      <c r="CT22" s="874"/>
      <c r="CU22" s="874"/>
      <c r="CV22" s="874"/>
      <c r="CW22" s="874"/>
      <c r="CX22" s="874"/>
      <c r="CY22" s="874"/>
      <c r="CZ22" s="874"/>
      <c r="DA22" s="874"/>
      <c r="DB22" s="874"/>
      <c r="DC22" s="874"/>
      <c r="DD22" s="874"/>
      <c r="DE22" s="874"/>
      <c r="DF22" s="874"/>
      <c r="DG22" s="874"/>
      <c r="DH22" s="874"/>
      <c r="DI22" s="874"/>
      <c r="DJ22" s="874"/>
      <c r="DK22" s="874"/>
      <c r="DL22" s="874"/>
      <c r="DM22" s="874"/>
      <c r="DN22" s="874"/>
      <c r="DO22" s="874"/>
      <c r="DP22" s="874"/>
      <c r="DQ22" s="874"/>
      <c r="DR22" s="874"/>
      <c r="DS22" s="874"/>
      <c r="DT22" s="874"/>
      <c r="DU22" s="874"/>
      <c r="DV22" s="874"/>
      <c r="DW22" s="874"/>
      <c r="DX22" s="874"/>
      <c r="DY22" s="874"/>
      <c r="DZ22" s="874"/>
      <c r="EA22" s="874"/>
      <c r="EB22" s="874"/>
      <c r="EC22" s="874"/>
      <c r="ED22" s="874"/>
      <c r="EE22" s="874"/>
      <c r="EF22" s="874"/>
      <c r="EG22" s="874"/>
      <c r="EH22" s="874"/>
      <c r="EI22" s="874"/>
      <c r="EJ22" s="874"/>
      <c r="EK22" s="874"/>
      <c r="EL22" s="874"/>
      <c r="EM22" s="874"/>
      <c r="EN22" s="874"/>
      <c r="EO22" s="874"/>
      <c r="EP22" s="874"/>
      <c r="EQ22" s="874"/>
      <c r="ER22" s="874"/>
      <c r="ES22" s="874"/>
      <c r="ET22" s="874"/>
      <c r="EU22" s="874"/>
      <c r="EV22" s="874"/>
      <c r="EW22" s="874"/>
      <c r="EX22" s="874"/>
      <c r="EY22" s="874"/>
      <c r="EZ22" s="874"/>
      <c r="FA22" s="874"/>
      <c r="FB22" s="874"/>
      <c r="FC22" s="874"/>
      <c r="FD22" s="874"/>
      <c r="FE22" s="874"/>
      <c r="FF22" s="874"/>
      <c r="FG22" s="874"/>
      <c r="FH22" s="874"/>
      <c r="FI22" s="874"/>
      <c r="FJ22" s="874"/>
      <c r="FK22" s="874"/>
      <c r="FL22" s="874"/>
      <c r="FM22" s="874"/>
      <c r="FN22" s="874"/>
      <c r="FO22" s="874"/>
      <c r="FP22" s="874"/>
      <c r="FQ22" s="874"/>
      <c r="FR22" s="874"/>
      <c r="FS22" s="874"/>
      <c r="FT22" s="874"/>
      <c r="FU22" s="874"/>
      <c r="FV22" s="874"/>
      <c r="FW22" s="874"/>
      <c r="FX22" s="874"/>
      <c r="FY22" s="874"/>
      <c r="FZ22" s="874"/>
      <c r="GA22" s="874"/>
      <c r="GB22" s="874"/>
      <c r="GC22" s="874"/>
      <c r="GD22" s="874"/>
      <c r="GE22" s="874"/>
      <c r="GF22" s="874"/>
      <c r="GG22" s="874"/>
      <c r="GH22" s="874"/>
      <c r="GI22" s="874"/>
      <c r="GJ22" s="874"/>
      <c r="GK22" s="874"/>
      <c r="GL22" s="874"/>
      <c r="GM22" s="874"/>
      <c r="GN22" s="874"/>
      <c r="GO22" s="874"/>
      <c r="GP22" s="874"/>
      <c r="GQ22" s="874"/>
      <c r="GR22" s="874"/>
      <c r="GS22" s="874"/>
      <c r="GT22" s="874"/>
      <c r="GU22" s="874"/>
      <c r="GV22" s="874"/>
      <c r="GW22" s="874"/>
      <c r="GX22" s="874"/>
      <c r="GY22" s="874"/>
      <c r="GZ22" s="874"/>
      <c r="HA22" s="874"/>
      <c r="HB22" s="874"/>
      <c r="HC22" s="874"/>
      <c r="HD22" s="874"/>
      <c r="HE22" s="874"/>
      <c r="HF22" s="874"/>
      <c r="HG22" s="874"/>
      <c r="HH22" s="874"/>
      <c r="HI22" s="874"/>
      <c r="HJ22" s="874"/>
      <c r="HK22" s="874"/>
      <c r="HL22" s="874"/>
      <c r="HM22" s="874"/>
      <c r="HN22" s="874"/>
      <c r="HO22" s="874"/>
      <c r="HP22" s="874"/>
      <c r="HQ22" s="874"/>
      <c r="HR22" s="874"/>
    </row>
    <row r="23" spans="1:226" ht="13.5" customHeight="1">
      <c r="A23" s="566" t="s">
        <v>1084</v>
      </c>
      <c r="B23" s="6"/>
      <c r="C23" s="881"/>
      <c r="D23" s="6"/>
      <c r="E23" s="44"/>
      <c r="F23" s="44"/>
      <c r="G23" s="874"/>
      <c r="H23" s="874"/>
      <c r="I23" s="874"/>
      <c r="J23" s="874"/>
      <c r="K23" s="874"/>
      <c r="L23" s="874"/>
      <c r="M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874"/>
      <c r="BD23" s="874"/>
      <c r="BE23" s="874"/>
      <c r="BF23" s="874"/>
      <c r="BG23" s="874"/>
      <c r="BH23" s="874"/>
      <c r="BI23" s="874"/>
      <c r="BJ23" s="874"/>
      <c r="BK23" s="874"/>
      <c r="BL23" s="874"/>
      <c r="BM23" s="874"/>
      <c r="BN23" s="874"/>
      <c r="BO23" s="874"/>
      <c r="BP23" s="874"/>
      <c r="BQ23" s="874"/>
      <c r="BR23" s="874"/>
      <c r="BS23" s="874"/>
      <c r="BT23" s="874"/>
      <c r="BU23" s="874"/>
      <c r="BV23" s="874"/>
      <c r="BW23" s="874"/>
      <c r="BX23" s="874"/>
      <c r="BY23" s="874"/>
      <c r="BZ23" s="874"/>
      <c r="CA23" s="874"/>
      <c r="CB23" s="874"/>
      <c r="CC23" s="874"/>
      <c r="CD23" s="874"/>
      <c r="CE23" s="874"/>
      <c r="CF23" s="874"/>
      <c r="CG23" s="874"/>
      <c r="CH23" s="874"/>
      <c r="CI23" s="874"/>
      <c r="CJ23" s="874"/>
      <c r="CK23" s="874"/>
      <c r="CL23" s="874"/>
      <c r="CM23" s="874"/>
      <c r="CN23" s="874"/>
      <c r="CO23" s="874"/>
      <c r="CP23" s="874"/>
      <c r="CQ23" s="874"/>
      <c r="CR23" s="874"/>
      <c r="CS23" s="874"/>
      <c r="CT23" s="874"/>
      <c r="CU23" s="874"/>
      <c r="CV23" s="874"/>
      <c r="CW23" s="874"/>
      <c r="CX23" s="874"/>
      <c r="CY23" s="874"/>
      <c r="CZ23" s="874"/>
      <c r="DA23" s="874"/>
      <c r="DB23" s="874"/>
      <c r="DC23" s="874"/>
      <c r="DD23" s="874"/>
      <c r="DE23" s="874"/>
      <c r="DF23" s="874"/>
      <c r="DG23" s="874"/>
      <c r="DH23" s="874"/>
      <c r="DI23" s="874"/>
      <c r="DJ23" s="874"/>
      <c r="DK23" s="874"/>
      <c r="DL23" s="874"/>
      <c r="DM23" s="874"/>
      <c r="DN23" s="874"/>
      <c r="DO23" s="874"/>
      <c r="DP23" s="874"/>
      <c r="DQ23" s="874"/>
      <c r="DR23" s="874"/>
      <c r="DS23" s="874"/>
      <c r="DT23" s="874"/>
      <c r="DU23" s="874"/>
      <c r="DV23" s="874"/>
      <c r="DW23" s="874"/>
      <c r="DX23" s="874"/>
      <c r="DY23" s="874"/>
      <c r="DZ23" s="874"/>
      <c r="EA23" s="874"/>
      <c r="EB23" s="874"/>
      <c r="EC23" s="874"/>
      <c r="ED23" s="874"/>
      <c r="EE23" s="874"/>
      <c r="EF23" s="874"/>
      <c r="EG23" s="874"/>
      <c r="EH23" s="874"/>
      <c r="EI23" s="874"/>
      <c r="EJ23" s="874"/>
      <c r="EK23" s="874"/>
      <c r="EL23" s="874"/>
      <c r="EM23" s="874"/>
      <c r="EN23" s="874"/>
      <c r="EO23" s="874"/>
      <c r="EP23" s="874"/>
      <c r="EQ23" s="874"/>
      <c r="ER23" s="874"/>
      <c r="ES23" s="874"/>
      <c r="ET23" s="874"/>
      <c r="EU23" s="874"/>
      <c r="EV23" s="874"/>
      <c r="EW23" s="874"/>
      <c r="EX23" s="874"/>
      <c r="EY23" s="874"/>
      <c r="EZ23" s="874"/>
      <c r="FA23" s="874"/>
      <c r="FB23" s="874"/>
      <c r="FC23" s="874"/>
      <c r="FD23" s="874"/>
      <c r="FE23" s="874"/>
      <c r="FF23" s="874"/>
      <c r="FG23" s="874"/>
      <c r="FH23" s="874"/>
      <c r="FI23" s="874"/>
      <c r="FJ23" s="874"/>
      <c r="FK23" s="874"/>
      <c r="FL23" s="874"/>
      <c r="FM23" s="874"/>
      <c r="FN23" s="874"/>
      <c r="FO23" s="874"/>
      <c r="FP23" s="874"/>
      <c r="FQ23" s="874"/>
      <c r="FR23" s="874"/>
      <c r="FS23" s="874"/>
      <c r="FT23" s="874"/>
      <c r="FU23" s="874"/>
      <c r="FV23" s="874"/>
      <c r="FW23" s="874"/>
      <c r="FX23" s="874"/>
      <c r="FY23" s="874"/>
      <c r="FZ23" s="874"/>
      <c r="GA23" s="874"/>
      <c r="GB23" s="874"/>
      <c r="GC23" s="874"/>
      <c r="GD23" s="874"/>
      <c r="GE23" s="874"/>
      <c r="GF23" s="874"/>
      <c r="GG23" s="874"/>
      <c r="GH23" s="874"/>
      <c r="GI23" s="874"/>
      <c r="GJ23" s="874"/>
      <c r="GK23" s="874"/>
      <c r="GL23" s="874"/>
      <c r="GM23" s="874"/>
      <c r="GN23" s="874"/>
      <c r="GO23" s="874"/>
      <c r="GP23" s="874"/>
      <c r="GQ23" s="874"/>
      <c r="GR23" s="874"/>
      <c r="GS23" s="874"/>
      <c r="GT23" s="874"/>
      <c r="GU23" s="874"/>
      <c r="GV23" s="874"/>
      <c r="GW23" s="874"/>
      <c r="GX23" s="874"/>
      <c r="GY23" s="874"/>
      <c r="GZ23" s="874"/>
      <c r="HA23" s="874"/>
      <c r="HB23" s="874"/>
      <c r="HC23" s="874"/>
      <c r="HD23" s="874"/>
      <c r="HE23" s="874"/>
      <c r="HF23" s="874"/>
      <c r="HG23" s="874"/>
      <c r="HH23" s="874"/>
      <c r="HI23" s="874"/>
      <c r="HJ23" s="874"/>
      <c r="HK23" s="874"/>
      <c r="HL23" s="874"/>
      <c r="HM23" s="874"/>
      <c r="HN23" s="874"/>
      <c r="HO23" s="874"/>
      <c r="HP23" s="874"/>
      <c r="HQ23" s="874"/>
      <c r="HR23" s="874"/>
    </row>
    <row r="24" spans="1:226" ht="13.5" customHeight="1">
      <c r="A24" s="6"/>
      <c r="B24" s="6"/>
      <c r="C24" s="6"/>
      <c r="D24" s="6"/>
      <c r="E24" s="44"/>
      <c r="F24" s="44"/>
      <c r="G24" s="874"/>
      <c r="H24" s="874"/>
      <c r="I24" s="874"/>
      <c r="J24" s="874"/>
      <c r="K24" s="874"/>
      <c r="L24" s="874"/>
      <c r="M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874"/>
      <c r="BA24" s="874"/>
      <c r="BB24" s="874"/>
      <c r="BC24" s="874"/>
      <c r="BD24" s="874"/>
      <c r="BE24" s="874"/>
      <c r="BF24" s="874"/>
      <c r="BG24" s="874"/>
      <c r="BH24" s="874"/>
      <c r="BI24" s="874"/>
      <c r="BJ24" s="874"/>
      <c r="BK24" s="874"/>
      <c r="BL24" s="874"/>
      <c r="BM24" s="874"/>
      <c r="BN24" s="874"/>
      <c r="BO24" s="874"/>
      <c r="BP24" s="874"/>
      <c r="BQ24" s="874"/>
      <c r="BR24" s="874"/>
      <c r="BS24" s="874"/>
      <c r="BT24" s="874"/>
      <c r="BU24" s="874"/>
      <c r="BV24" s="874"/>
      <c r="BW24" s="874"/>
      <c r="BX24" s="874"/>
      <c r="BY24" s="874"/>
      <c r="BZ24" s="874"/>
      <c r="CA24" s="874"/>
      <c r="CB24" s="874"/>
      <c r="CC24" s="874"/>
      <c r="CD24" s="874"/>
      <c r="CE24" s="874"/>
      <c r="CF24" s="874"/>
      <c r="CG24" s="874"/>
      <c r="CH24" s="874"/>
      <c r="CI24" s="874"/>
      <c r="CJ24" s="874"/>
      <c r="CK24" s="874"/>
      <c r="CL24" s="874"/>
      <c r="CM24" s="874"/>
      <c r="CN24" s="874"/>
      <c r="CO24" s="874"/>
      <c r="CP24" s="874"/>
      <c r="CQ24" s="874"/>
      <c r="CR24" s="874"/>
      <c r="CS24" s="874"/>
      <c r="CT24" s="874"/>
      <c r="CU24" s="874"/>
      <c r="CV24" s="874"/>
      <c r="CW24" s="874"/>
      <c r="CX24" s="874"/>
      <c r="CY24" s="874"/>
      <c r="CZ24" s="874"/>
      <c r="DA24" s="874"/>
      <c r="DB24" s="874"/>
      <c r="DC24" s="874"/>
      <c r="DD24" s="874"/>
      <c r="DE24" s="874"/>
      <c r="DF24" s="874"/>
      <c r="DG24" s="874"/>
      <c r="DH24" s="874"/>
      <c r="DI24" s="874"/>
      <c r="DJ24" s="874"/>
      <c r="DK24" s="874"/>
      <c r="DL24" s="874"/>
      <c r="DM24" s="874"/>
      <c r="DN24" s="874"/>
      <c r="DO24" s="874"/>
      <c r="DP24" s="874"/>
      <c r="DQ24" s="874"/>
      <c r="DR24" s="874"/>
      <c r="DS24" s="874"/>
      <c r="DT24" s="874"/>
      <c r="DU24" s="874"/>
      <c r="DV24" s="874"/>
      <c r="DW24" s="874"/>
      <c r="DX24" s="874"/>
      <c r="DY24" s="874"/>
      <c r="DZ24" s="874"/>
      <c r="EA24" s="874"/>
      <c r="EB24" s="874"/>
      <c r="EC24" s="874"/>
      <c r="ED24" s="874"/>
      <c r="EE24" s="874"/>
      <c r="EF24" s="874"/>
      <c r="EG24" s="874"/>
      <c r="EH24" s="874"/>
      <c r="EI24" s="874"/>
      <c r="EJ24" s="874"/>
      <c r="EK24" s="874"/>
      <c r="EL24" s="874"/>
      <c r="EM24" s="874"/>
      <c r="EN24" s="874"/>
      <c r="EO24" s="874"/>
      <c r="EP24" s="874"/>
      <c r="EQ24" s="874"/>
      <c r="ER24" s="874"/>
      <c r="ES24" s="874"/>
      <c r="ET24" s="874"/>
      <c r="EU24" s="874"/>
      <c r="EV24" s="874"/>
      <c r="EW24" s="874"/>
      <c r="EX24" s="874"/>
      <c r="EY24" s="874"/>
      <c r="EZ24" s="874"/>
      <c r="FA24" s="874"/>
      <c r="FB24" s="874"/>
      <c r="FC24" s="874"/>
      <c r="FD24" s="874"/>
      <c r="FE24" s="874"/>
      <c r="FF24" s="874"/>
      <c r="FG24" s="874"/>
      <c r="FH24" s="874"/>
      <c r="FI24" s="874"/>
      <c r="FJ24" s="874"/>
      <c r="FK24" s="874"/>
      <c r="FL24" s="874"/>
      <c r="FM24" s="874"/>
      <c r="FN24" s="874"/>
      <c r="FO24" s="874"/>
      <c r="FP24" s="874"/>
      <c r="FQ24" s="874"/>
      <c r="FR24" s="874"/>
      <c r="FS24" s="874"/>
      <c r="FT24" s="874"/>
      <c r="FU24" s="874"/>
      <c r="FV24" s="874"/>
      <c r="FW24" s="874"/>
      <c r="FX24" s="874"/>
      <c r="FY24" s="874"/>
      <c r="FZ24" s="874"/>
      <c r="GA24" s="874"/>
      <c r="GB24" s="874"/>
      <c r="GC24" s="874"/>
      <c r="GD24" s="874"/>
      <c r="GE24" s="874"/>
      <c r="GF24" s="874"/>
      <c r="GG24" s="874"/>
      <c r="GH24" s="874"/>
      <c r="GI24" s="874"/>
      <c r="GJ24" s="874"/>
      <c r="GK24" s="874"/>
      <c r="GL24" s="874"/>
      <c r="GM24" s="874"/>
      <c r="GN24" s="874"/>
      <c r="GO24" s="874"/>
      <c r="GP24" s="874"/>
      <c r="GQ24" s="874"/>
      <c r="GR24" s="874"/>
      <c r="GS24" s="874"/>
      <c r="GT24" s="874"/>
      <c r="GU24" s="874"/>
      <c r="GV24" s="874"/>
      <c r="GW24" s="874"/>
      <c r="GX24" s="874"/>
      <c r="GY24" s="874"/>
      <c r="GZ24" s="874"/>
      <c r="HA24" s="874"/>
      <c r="HB24" s="874"/>
      <c r="HC24" s="874"/>
      <c r="HD24" s="874"/>
      <c r="HE24" s="874"/>
      <c r="HF24" s="874"/>
      <c r="HG24" s="874"/>
      <c r="HH24" s="874"/>
      <c r="HI24" s="874"/>
      <c r="HJ24" s="874"/>
      <c r="HK24" s="874"/>
      <c r="HL24" s="874"/>
      <c r="HM24" s="874"/>
      <c r="HN24" s="874"/>
      <c r="HO24" s="874"/>
      <c r="HP24" s="874"/>
      <c r="HQ24" s="874"/>
      <c r="HR24" s="874"/>
    </row>
    <row r="25" spans="1:226" ht="13.5" customHeight="1">
      <c r="A25" s="6"/>
      <c r="B25" s="6"/>
      <c r="C25" s="6"/>
      <c r="D25" s="6"/>
      <c r="E25" s="44"/>
      <c r="F25" s="44"/>
      <c r="G25" s="874"/>
      <c r="H25" s="874"/>
      <c r="I25" s="874"/>
      <c r="J25" s="874"/>
      <c r="K25" s="874"/>
      <c r="L25" s="874"/>
      <c r="M25" s="874"/>
      <c r="Q25" s="874"/>
      <c r="R25" s="874"/>
      <c r="S25" s="874"/>
      <c r="T25" s="874"/>
      <c r="U25" s="874"/>
      <c r="V25" s="874"/>
      <c r="W25" s="874"/>
      <c r="X25" s="874"/>
      <c r="Y25" s="874"/>
      <c r="Z25" s="874"/>
      <c r="AA25" s="874"/>
      <c r="AB25" s="874"/>
      <c r="AC25" s="874"/>
      <c r="AD25" s="874"/>
      <c r="AE25" s="874"/>
      <c r="AF25" s="874"/>
      <c r="AG25" s="874"/>
      <c r="AH25" s="874"/>
      <c r="AI25" s="874"/>
      <c r="AJ25" s="874"/>
      <c r="AK25" s="874"/>
      <c r="AL25" s="874"/>
      <c r="AM25" s="874"/>
      <c r="AN25" s="874"/>
      <c r="AO25" s="874"/>
      <c r="AP25" s="874"/>
      <c r="AQ25" s="874"/>
      <c r="AR25" s="874"/>
      <c r="AS25" s="874"/>
      <c r="AT25" s="874"/>
      <c r="AU25" s="874"/>
      <c r="AV25" s="874"/>
      <c r="AW25" s="874"/>
      <c r="AX25" s="874"/>
      <c r="AY25" s="874"/>
      <c r="AZ25" s="874"/>
      <c r="BA25" s="874"/>
      <c r="BB25" s="874"/>
      <c r="BC25" s="874"/>
      <c r="BD25" s="874"/>
      <c r="BE25" s="874"/>
      <c r="BF25" s="874"/>
      <c r="BG25" s="874"/>
      <c r="BH25" s="874"/>
      <c r="BI25" s="874"/>
      <c r="BJ25" s="874"/>
      <c r="BK25" s="874"/>
      <c r="BL25" s="874"/>
      <c r="BM25" s="874"/>
      <c r="BN25" s="874"/>
      <c r="BO25" s="874"/>
      <c r="BP25" s="874"/>
      <c r="BQ25" s="874"/>
      <c r="BR25" s="874"/>
      <c r="BS25" s="874"/>
      <c r="BT25" s="874"/>
      <c r="BU25" s="874"/>
      <c r="BV25" s="874"/>
      <c r="BW25" s="874"/>
      <c r="BX25" s="874"/>
      <c r="BY25" s="874"/>
      <c r="BZ25" s="874"/>
      <c r="CA25" s="874"/>
      <c r="CB25" s="874"/>
      <c r="CC25" s="874"/>
      <c r="CD25" s="874"/>
      <c r="CE25" s="874"/>
      <c r="CF25" s="874"/>
      <c r="CG25" s="874"/>
      <c r="CH25" s="874"/>
      <c r="CI25" s="874"/>
      <c r="CJ25" s="874"/>
      <c r="CK25" s="874"/>
      <c r="CL25" s="874"/>
      <c r="CM25" s="874"/>
      <c r="CN25" s="874"/>
      <c r="CO25" s="874"/>
      <c r="CP25" s="874"/>
      <c r="CQ25" s="874"/>
      <c r="CR25" s="874"/>
      <c r="CS25" s="874"/>
      <c r="CT25" s="874"/>
      <c r="CU25" s="874"/>
      <c r="CV25" s="874"/>
      <c r="CW25" s="874"/>
      <c r="CX25" s="874"/>
      <c r="CY25" s="874"/>
      <c r="CZ25" s="874"/>
      <c r="DA25" s="874"/>
      <c r="DB25" s="874"/>
      <c r="DC25" s="874"/>
      <c r="DD25" s="874"/>
      <c r="DE25" s="874"/>
      <c r="DF25" s="874"/>
      <c r="DG25" s="874"/>
      <c r="DH25" s="874"/>
      <c r="DI25" s="874"/>
      <c r="DJ25" s="874"/>
      <c r="DK25" s="874"/>
      <c r="DL25" s="874"/>
      <c r="DM25" s="874"/>
      <c r="DN25" s="874"/>
      <c r="DO25" s="874"/>
      <c r="DP25" s="874"/>
      <c r="DQ25" s="874"/>
      <c r="DR25" s="874"/>
      <c r="DS25" s="874"/>
      <c r="DT25" s="874"/>
      <c r="DU25" s="874"/>
      <c r="DV25" s="874"/>
      <c r="DW25" s="874"/>
      <c r="DX25" s="874"/>
      <c r="DY25" s="874"/>
      <c r="DZ25" s="874"/>
      <c r="EA25" s="874"/>
      <c r="EB25" s="874"/>
      <c r="EC25" s="874"/>
      <c r="ED25" s="874"/>
      <c r="EE25" s="874"/>
      <c r="EF25" s="874"/>
      <c r="EG25" s="874"/>
      <c r="EH25" s="874"/>
      <c r="EI25" s="874"/>
      <c r="EJ25" s="874"/>
      <c r="EK25" s="874"/>
      <c r="EL25" s="874"/>
      <c r="EM25" s="874"/>
      <c r="EN25" s="874"/>
      <c r="EO25" s="874"/>
      <c r="EP25" s="874"/>
      <c r="EQ25" s="874"/>
      <c r="ER25" s="874"/>
      <c r="ES25" s="874"/>
      <c r="ET25" s="874"/>
      <c r="EU25" s="874"/>
      <c r="EV25" s="874"/>
      <c r="EW25" s="874"/>
      <c r="EX25" s="874"/>
      <c r="EY25" s="874"/>
      <c r="EZ25" s="874"/>
      <c r="FA25" s="874"/>
      <c r="FB25" s="874"/>
      <c r="FC25" s="874"/>
      <c r="FD25" s="874"/>
      <c r="FE25" s="874"/>
      <c r="FF25" s="874"/>
      <c r="FG25" s="874"/>
      <c r="FH25" s="874"/>
      <c r="FI25" s="874"/>
      <c r="FJ25" s="874"/>
      <c r="FK25" s="874"/>
      <c r="FL25" s="874"/>
      <c r="FM25" s="874"/>
      <c r="FN25" s="874"/>
      <c r="FO25" s="874"/>
      <c r="FP25" s="874"/>
      <c r="FQ25" s="874"/>
      <c r="FR25" s="874"/>
      <c r="FS25" s="874"/>
      <c r="FT25" s="874"/>
      <c r="FU25" s="874"/>
      <c r="FV25" s="874"/>
      <c r="FW25" s="874"/>
      <c r="FX25" s="874"/>
      <c r="FY25" s="874"/>
      <c r="FZ25" s="874"/>
      <c r="GA25" s="874"/>
      <c r="GB25" s="874"/>
      <c r="GC25" s="874"/>
      <c r="GD25" s="874"/>
      <c r="GE25" s="874"/>
      <c r="GF25" s="874"/>
      <c r="GG25" s="874"/>
      <c r="GH25" s="874"/>
      <c r="GI25" s="874"/>
      <c r="GJ25" s="874"/>
      <c r="GK25" s="874"/>
      <c r="GL25" s="874"/>
      <c r="GM25" s="874"/>
      <c r="GN25" s="874"/>
      <c r="GO25" s="874"/>
      <c r="GP25" s="874"/>
      <c r="GQ25" s="874"/>
      <c r="GR25" s="874"/>
      <c r="GS25" s="874"/>
      <c r="GT25" s="874"/>
      <c r="GU25" s="874"/>
      <c r="GV25" s="874"/>
      <c r="GW25" s="874"/>
      <c r="GX25" s="874"/>
      <c r="GY25" s="874"/>
      <c r="GZ25" s="874"/>
      <c r="HA25" s="874"/>
      <c r="HB25" s="874"/>
      <c r="HC25" s="874"/>
      <c r="HD25" s="874"/>
      <c r="HE25" s="874"/>
      <c r="HF25" s="874"/>
      <c r="HG25" s="874"/>
      <c r="HH25" s="874"/>
      <c r="HI25" s="874"/>
      <c r="HJ25" s="874"/>
      <c r="HK25" s="874"/>
      <c r="HL25" s="874"/>
      <c r="HM25" s="874"/>
      <c r="HN25" s="874"/>
      <c r="HO25" s="874"/>
      <c r="HP25" s="874"/>
      <c r="HQ25" s="874"/>
      <c r="HR25" s="874"/>
    </row>
    <row r="26" spans="1:226" ht="13.5" customHeight="1">
      <c r="A26" s="6"/>
      <c r="B26" s="6"/>
      <c r="C26" s="6"/>
      <c r="D26" s="6"/>
      <c r="E26" s="44"/>
      <c r="F26" s="44"/>
      <c r="G26" s="874"/>
      <c r="H26" s="874"/>
      <c r="I26" s="874"/>
      <c r="J26" s="874"/>
      <c r="K26" s="874"/>
      <c r="L26" s="874"/>
      <c r="M26" s="874"/>
      <c r="Q26" s="874"/>
      <c r="R26" s="874"/>
      <c r="S26" s="874"/>
      <c r="T26" s="874"/>
      <c r="U26" s="874"/>
      <c r="V26" s="874"/>
      <c r="W26" s="874"/>
      <c r="X26" s="874"/>
      <c r="Y26" s="874"/>
      <c r="Z26" s="874"/>
      <c r="AA26" s="874"/>
      <c r="AB26" s="874"/>
      <c r="AC26" s="874"/>
      <c r="AD26" s="874"/>
      <c r="AE26" s="874"/>
      <c r="AF26" s="874"/>
      <c r="AG26" s="874"/>
      <c r="AH26" s="874"/>
      <c r="AI26" s="874"/>
      <c r="AJ26" s="874"/>
      <c r="AK26" s="874"/>
      <c r="AL26" s="874"/>
      <c r="AM26" s="874"/>
      <c r="AN26" s="874"/>
      <c r="AO26" s="874"/>
      <c r="AP26" s="874"/>
      <c r="AQ26" s="874"/>
      <c r="AR26" s="874"/>
      <c r="AS26" s="874"/>
      <c r="AT26" s="874"/>
      <c r="AU26" s="874"/>
      <c r="AV26" s="874"/>
      <c r="AW26" s="874"/>
      <c r="AX26" s="874"/>
      <c r="AY26" s="874"/>
      <c r="AZ26" s="874"/>
      <c r="BA26" s="874"/>
      <c r="BB26" s="874"/>
      <c r="BC26" s="874"/>
      <c r="BD26" s="874"/>
      <c r="BE26" s="874"/>
      <c r="BF26" s="874"/>
      <c r="BG26" s="874"/>
      <c r="BH26" s="874"/>
      <c r="BI26" s="874"/>
      <c r="BJ26" s="874"/>
      <c r="BK26" s="874"/>
      <c r="BL26" s="874"/>
      <c r="BM26" s="874"/>
      <c r="BN26" s="874"/>
      <c r="BO26" s="874"/>
      <c r="BP26" s="874"/>
      <c r="BQ26" s="874"/>
      <c r="BR26" s="874"/>
      <c r="BS26" s="874"/>
      <c r="BT26" s="874"/>
      <c r="BU26" s="874"/>
      <c r="BV26" s="874"/>
      <c r="BW26" s="874"/>
      <c r="BX26" s="874"/>
      <c r="BY26" s="874"/>
      <c r="BZ26" s="874"/>
      <c r="CA26" s="874"/>
      <c r="CB26" s="874"/>
      <c r="CC26" s="874"/>
      <c r="CD26" s="874"/>
      <c r="CE26" s="874"/>
      <c r="CF26" s="874"/>
      <c r="CG26" s="874"/>
      <c r="CH26" s="874"/>
      <c r="CI26" s="874"/>
      <c r="CJ26" s="874"/>
      <c r="CK26" s="874"/>
      <c r="CL26" s="874"/>
      <c r="CM26" s="874"/>
      <c r="CN26" s="874"/>
      <c r="CO26" s="874"/>
      <c r="CP26" s="874"/>
      <c r="CQ26" s="874"/>
      <c r="CR26" s="874"/>
      <c r="CS26" s="874"/>
      <c r="CT26" s="874"/>
      <c r="CU26" s="874"/>
      <c r="CV26" s="874"/>
      <c r="CW26" s="874"/>
      <c r="CX26" s="874"/>
      <c r="CY26" s="874"/>
      <c r="CZ26" s="874"/>
      <c r="DA26" s="874"/>
      <c r="DB26" s="874"/>
      <c r="DC26" s="874"/>
      <c r="DD26" s="874"/>
      <c r="DE26" s="874"/>
      <c r="DF26" s="874"/>
      <c r="DG26" s="874"/>
      <c r="DH26" s="874"/>
      <c r="DI26" s="874"/>
      <c r="DJ26" s="874"/>
      <c r="DK26" s="874"/>
      <c r="DL26" s="874"/>
      <c r="DM26" s="874"/>
      <c r="DN26" s="874"/>
      <c r="DO26" s="874"/>
      <c r="DP26" s="874"/>
      <c r="DQ26" s="874"/>
      <c r="DR26" s="874"/>
      <c r="DS26" s="874"/>
      <c r="DT26" s="874"/>
      <c r="DU26" s="874"/>
      <c r="DV26" s="874"/>
      <c r="DW26" s="874"/>
      <c r="DX26" s="874"/>
      <c r="DY26" s="874"/>
      <c r="DZ26" s="874"/>
      <c r="EA26" s="874"/>
      <c r="EB26" s="874"/>
      <c r="EC26" s="874"/>
      <c r="ED26" s="874"/>
      <c r="EE26" s="874"/>
      <c r="EF26" s="874"/>
      <c r="EG26" s="874"/>
      <c r="EH26" s="874"/>
      <c r="EI26" s="874"/>
      <c r="EJ26" s="874"/>
      <c r="EK26" s="874"/>
      <c r="EL26" s="874"/>
      <c r="EM26" s="874"/>
      <c r="EN26" s="874"/>
      <c r="EO26" s="874"/>
      <c r="EP26" s="874"/>
      <c r="EQ26" s="874"/>
      <c r="ER26" s="874"/>
      <c r="ES26" s="874"/>
      <c r="ET26" s="874"/>
      <c r="EU26" s="874"/>
      <c r="EV26" s="874"/>
      <c r="EW26" s="874"/>
      <c r="EX26" s="874"/>
      <c r="EY26" s="874"/>
      <c r="EZ26" s="874"/>
      <c r="FA26" s="874"/>
      <c r="FB26" s="874"/>
      <c r="FC26" s="874"/>
      <c r="FD26" s="874"/>
      <c r="FE26" s="874"/>
      <c r="FF26" s="874"/>
      <c r="FG26" s="874"/>
      <c r="FH26" s="874"/>
      <c r="FI26" s="874"/>
      <c r="FJ26" s="874"/>
      <c r="FK26" s="874"/>
      <c r="FL26" s="874"/>
      <c r="FM26" s="874"/>
      <c r="FN26" s="874"/>
      <c r="FO26" s="874"/>
      <c r="FP26" s="874"/>
      <c r="FQ26" s="874"/>
      <c r="FR26" s="874"/>
      <c r="FS26" s="874"/>
      <c r="FT26" s="874"/>
      <c r="FU26" s="874"/>
      <c r="FV26" s="874"/>
      <c r="FW26" s="874"/>
      <c r="FX26" s="874"/>
      <c r="FY26" s="874"/>
      <c r="FZ26" s="874"/>
      <c r="GA26" s="874"/>
      <c r="GB26" s="874"/>
      <c r="GC26" s="874"/>
      <c r="GD26" s="874"/>
      <c r="GE26" s="874"/>
      <c r="GF26" s="874"/>
      <c r="GG26" s="874"/>
      <c r="GH26" s="874"/>
      <c r="GI26" s="874"/>
      <c r="GJ26" s="874"/>
      <c r="GK26" s="874"/>
      <c r="GL26" s="874"/>
      <c r="GM26" s="874"/>
      <c r="GN26" s="874"/>
      <c r="GO26" s="874"/>
      <c r="GP26" s="874"/>
      <c r="GQ26" s="874"/>
      <c r="GR26" s="874"/>
      <c r="GS26" s="874"/>
      <c r="GT26" s="874"/>
      <c r="GU26" s="874"/>
      <c r="GV26" s="874"/>
      <c r="GW26" s="874"/>
      <c r="GX26" s="874"/>
      <c r="GY26" s="874"/>
      <c r="GZ26" s="874"/>
      <c r="HA26" s="874"/>
      <c r="HB26" s="874"/>
      <c r="HC26" s="874"/>
      <c r="HD26" s="874"/>
      <c r="HE26" s="874"/>
      <c r="HF26" s="874"/>
      <c r="HG26" s="874"/>
      <c r="HH26" s="874"/>
      <c r="HI26" s="874"/>
      <c r="HJ26" s="874"/>
      <c r="HK26" s="874"/>
      <c r="HL26" s="874"/>
      <c r="HM26" s="874"/>
      <c r="HN26" s="874"/>
      <c r="HO26" s="874"/>
      <c r="HP26" s="874"/>
      <c r="HQ26" s="874"/>
      <c r="HR26" s="874"/>
    </row>
    <row r="27" spans="1:226" ht="13.5" customHeight="1">
      <c r="A27" s="6"/>
      <c r="B27" s="6"/>
      <c r="C27" s="6"/>
      <c r="D27" s="6"/>
      <c r="E27" s="44"/>
      <c r="F27" s="44"/>
      <c r="G27" s="874"/>
      <c r="H27" s="874"/>
      <c r="I27" s="874"/>
      <c r="J27" s="874"/>
      <c r="K27" s="874"/>
      <c r="L27" s="874"/>
      <c r="M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874"/>
      <c r="AM27" s="874"/>
      <c r="AN27" s="874"/>
      <c r="AO27" s="874"/>
      <c r="AP27" s="874"/>
      <c r="AQ27" s="874"/>
      <c r="AR27" s="874"/>
      <c r="AS27" s="874"/>
      <c r="AT27" s="874"/>
      <c r="AU27" s="874"/>
      <c r="AV27" s="874"/>
      <c r="AW27" s="874"/>
      <c r="AX27" s="874"/>
      <c r="AY27" s="874"/>
      <c r="AZ27" s="874"/>
      <c r="BA27" s="874"/>
      <c r="BB27" s="874"/>
      <c r="BC27" s="874"/>
      <c r="BD27" s="874"/>
      <c r="BE27" s="874"/>
      <c r="BF27" s="874"/>
      <c r="BG27" s="874"/>
      <c r="BH27" s="874"/>
      <c r="BI27" s="874"/>
      <c r="BJ27" s="874"/>
      <c r="BK27" s="874"/>
      <c r="BL27" s="874"/>
      <c r="BM27" s="874"/>
      <c r="BN27" s="874"/>
      <c r="BO27" s="874"/>
      <c r="BP27" s="874"/>
      <c r="BQ27" s="874"/>
      <c r="BR27" s="874"/>
      <c r="BS27" s="874"/>
      <c r="BT27" s="874"/>
      <c r="BU27" s="874"/>
      <c r="BV27" s="874"/>
      <c r="BW27" s="874"/>
      <c r="BX27" s="874"/>
      <c r="BY27" s="874"/>
      <c r="BZ27" s="874"/>
      <c r="CA27" s="874"/>
      <c r="CB27" s="874"/>
      <c r="CC27" s="874"/>
      <c r="CD27" s="874"/>
      <c r="CE27" s="874"/>
      <c r="CF27" s="874"/>
      <c r="CG27" s="874"/>
      <c r="CH27" s="874"/>
      <c r="CI27" s="874"/>
      <c r="CJ27" s="874"/>
      <c r="CK27" s="874"/>
      <c r="CL27" s="874"/>
      <c r="CM27" s="874"/>
      <c r="CN27" s="874"/>
      <c r="CO27" s="874"/>
      <c r="CP27" s="874"/>
      <c r="CQ27" s="874"/>
      <c r="CR27" s="874"/>
      <c r="CS27" s="874"/>
      <c r="CT27" s="874"/>
      <c r="CU27" s="874"/>
      <c r="CV27" s="874"/>
      <c r="CW27" s="874"/>
      <c r="CX27" s="874"/>
      <c r="CY27" s="874"/>
      <c r="CZ27" s="874"/>
      <c r="DA27" s="874"/>
      <c r="DB27" s="874"/>
      <c r="DC27" s="874"/>
      <c r="DD27" s="874"/>
      <c r="DE27" s="874"/>
      <c r="DF27" s="874"/>
      <c r="DG27" s="874"/>
      <c r="DH27" s="874"/>
      <c r="DI27" s="874"/>
      <c r="DJ27" s="874"/>
      <c r="DK27" s="874"/>
      <c r="DL27" s="874"/>
      <c r="DM27" s="874"/>
      <c r="DN27" s="874"/>
      <c r="DO27" s="874"/>
      <c r="DP27" s="874"/>
      <c r="DQ27" s="874"/>
      <c r="DR27" s="874"/>
      <c r="DS27" s="874"/>
      <c r="DT27" s="874"/>
      <c r="DU27" s="874"/>
      <c r="DV27" s="874"/>
      <c r="DW27" s="874"/>
      <c r="DX27" s="874"/>
      <c r="DY27" s="874"/>
      <c r="DZ27" s="874"/>
      <c r="EA27" s="874"/>
      <c r="EB27" s="874"/>
      <c r="EC27" s="874"/>
      <c r="ED27" s="874"/>
      <c r="EE27" s="874"/>
      <c r="EF27" s="874"/>
      <c r="EG27" s="874"/>
      <c r="EH27" s="874"/>
      <c r="EI27" s="874"/>
      <c r="EJ27" s="874"/>
      <c r="EK27" s="874"/>
      <c r="EL27" s="874"/>
      <c r="EM27" s="874"/>
      <c r="EN27" s="874"/>
      <c r="EO27" s="874"/>
      <c r="EP27" s="874"/>
      <c r="EQ27" s="874"/>
      <c r="ER27" s="874"/>
      <c r="ES27" s="874"/>
      <c r="ET27" s="874"/>
      <c r="EU27" s="874"/>
      <c r="EV27" s="874"/>
      <c r="EW27" s="874"/>
      <c r="EX27" s="874"/>
      <c r="EY27" s="874"/>
      <c r="EZ27" s="874"/>
      <c r="FA27" s="874"/>
      <c r="FB27" s="874"/>
      <c r="FC27" s="874"/>
      <c r="FD27" s="874"/>
      <c r="FE27" s="874"/>
      <c r="FF27" s="874"/>
      <c r="FG27" s="874"/>
      <c r="FH27" s="874"/>
      <c r="FI27" s="874"/>
      <c r="FJ27" s="874"/>
      <c r="FK27" s="874"/>
      <c r="FL27" s="874"/>
      <c r="FM27" s="874"/>
      <c r="FN27" s="874"/>
      <c r="FO27" s="874"/>
      <c r="FP27" s="874"/>
      <c r="FQ27" s="874"/>
      <c r="FR27" s="874"/>
      <c r="FS27" s="874"/>
      <c r="FT27" s="874"/>
      <c r="FU27" s="874"/>
      <c r="FV27" s="874"/>
      <c r="FW27" s="874"/>
      <c r="FX27" s="874"/>
      <c r="FY27" s="874"/>
      <c r="FZ27" s="874"/>
      <c r="GA27" s="874"/>
      <c r="GB27" s="874"/>
      <c r="GC27" s="874"/>
      <c r="GD27" s="874"/>
      <c r="GE27" s="874"/>
      <c r="GF27" s="874"/>
      <c r="GG27" s="874"/>
      <c r="GH27" s="874"/>
      <c r="GI27" s="874"/>
      <c r="GJ27" s="874"/>
      <c r="GK27" s="874"/>
      <c r="GL27" s="874"/>
      <c r="GM27" s="874"/>
      <c r="GN27" s="874"/>
      <c r="GO27" s="874"/>
      <c r="GP27" s="874"/>
      <c r="GQ27" s="874"/>
      <c r="GR27" s="874"/>
      <c r="GS27" s="874"/>
      <c r="GT27" s="874"/>
      <c r="GU27" s="874"/>
      <c r="GV27" s="874"/>
      <c r="GW27" s="874"/>
      <c r="GX27" s="874"/>
      <c r="GY27" s="874"/>
      <c r="GZ27" s="874"/>
      <c r="HA27" s="874"/>
      <c r="HB27" s="874"/>
      <c r="HC27" s="874"/>
      <c r="HD27" s="874"/>
      <c r="HE27" s="874"/>
      <c r="HF27" s="874"/>
      <c r="HG27" s="874"/>
      <c r="HH27" s="874"/>
      <c r="HI27" s="874"/>
      <c r="HJ27" s="874"/>
      <c r="HK27" s="874"/>
      <c r="HL27" s="874"/>
      <c r="HM27" s="874"/>
      <c r="HN27" s="874"/>
      <c r="HO27" s="874"/>
      <c r="HP27" s="874"/>
      <c r="HQ27" s="874"/>
      <c r="HR27" s="874"/>
    </row>
    <row r="28" spans="1:226" ht="13.5" customHeight="1">
      <c r="A28" s="75" t="s">
        <v>612</v>
      </c>
      <c r="B28" s="6"/>
      <c r="C28" s="6"/>
      <c r="D28" s="6"/>
      <c r="E28" s="44"/>
      <c r="F28" s="44"/>
      <c r="G28" s="874"/>
      <c r="H28" s="874"/>
      <c r="I28" s="52" t="s">
        <v>605</v>
      </c>
      <c r="J28" s="52" t="s">
        <v>606</v>
      </c>
      <c r="K28" s="874"/>
      <c r="L28" s="874"/>
      <c r="M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874"/>
      <c r="AN28" s="874"/>
      <c r="AO28" s="874"/>
      <c r="AP28" s="874"/>
      <c r="AQ28" s="874"/>
      <c r="AR28" s="874"/>
      <c r="AS28" s="874"/>
      <c r="AT28" s="874"/>
      <c r="AU28" s="874"/>
      <c r="AV28" s="874"/>
      <c r="AW28" s="874"/>
      <c r="AX28" s="874"/>
      <c r="AY28" s="874"/>
      <c r="AZ28" s="874"/>
      <c r="BA28" s="874"/>
      <c r="BB28" s="874"/>
      <c r="BC28" s="874"/>
      <c r="BD28" s="874"/>
      <c r="BE28" s="874"/>
      <c r="BF28" s="874"/>
      <c r="BG28" s="874"/>
      <c r="BH28" s="874"/>
      <c r="BI28" s="874"/>
      <c r="BJ28" s="874"/>
      <c r="BK28" s="874"/>
      <c r="BL28" s="874"/>
      <c r="BM28" s="874"/>
      <c r="BN28" s="874"/>
      <c r="BO28" s="874"/>
      <c r="BP28" s="874"/>
      <c r="BQ28" s="874"/>
      <c r="BR28" s="874"/>
      <c r="BS28" s="874"/>
      <c r="BT28" s="874"/>
      <c r="BU28" s="874"/>
      <c r="BV28" s="874"/>
      <c r="BW28" s="874"/>
      <c r="BX28" s="874"/>
      <c r="BY28" s="874"/>
      <c r="BZ28" s="874"/>
      <c r="CA28" s="874"/>
      <c r="CB28" s="874"/>
      <c r="CC28" s="874"/>
      <c r="CD28" s="874"/>
      <c r="CE28" s="874"/>
      <c r="CF28" s="874"/>
      <c r="CG28" s="874"/>
      <c r="CH28" s="874"/>
      <c r="CI28" s="874"/>
      <c r="CJ28" s="874"/>
      <c r="CK28" s="874"/>
      <c r="CL28" s="874"/>
      <c r="CM28" s="874"/>
      <c r="CN28" s="874"/>
      <c r="CO28" s="874"/>
      <c r="CP28" s="874"/>
      <c r="CQ28" s="874"/>
      <c r="CR28" s="874"/>
      <c r="CS28" s="874"/>
      <c r="CT28" s="874"/>
      <c r="CU28" s="874"/>
      <c r="CV28" s="874"/>
      <c r="CW28" s="874"/>
      <c r="CX28" s="874"/>
      <c r="CY28" s="874"/>
      <c r="CZ28" s="874"/>
      <c r="DA28" s="874"/>
      <c r="DB28" s="874"/>
      <c r="DC28" s="874"/>
      <c r="DD28" s="874"/>
      <c r="DE28" s="874"/>
      <c r="DF28" s="874"/>
      <c r="DG28" s="874"/>
      <c r="DH28" s="874"/>
      <c r="DI28" s="874"/>
      <c r="DJ28" s="874"/>
      <c r="DK28" s="874"/>
      <c r="DL28" s="874"/>
      <c r="DM28" s="874"/>
      <c r="DN28" s="874"/>
      <c r="DO28" s="874"/>
      <c r="DP28" s="874"/>
      <c r="DQ28" s="874"/>
      <c r="DR28" s="874"/>
      <c r="DS28" s="874"/>
      <c r="DT28" s="874"/>
      <c r="DU28" s="874"/>
      <c r="DV28" s="874"/>
      <c r="DW28" s="874"/>
      <c r="DX28" s="874"/>
      <c r="DY28" s="874"/>
      <c r="DZ28" s="874"/>
      <c r="EA28" s="874"/>
      <c r="EB28" s="874"/>
      <c r="EC28" s="874"/>
      <c r="ED28" s="874"/>
      <c r="EE28" s="874"/>
      <c r="EF28" s="874"/>
      <c r="EG28" s="874"/>
      <c r="EH28" s="874"/>
      <c r="EI28" s="874"/>
      <c r="EJ28" s="874"/>
      <c r="EK28" s="874"/>
      <c r="EL28" s="874"/>
      <c r="EM28" s="874"/>
      <c r="EN28" s="874"/>
      <c r="EO28" s="874"/>
      <c r="EP28" s="874"/>
      <c r="EQ28" s="874"/>
      <c r="ER28" s="874"/>
      <c r="ES28" s="874"/>
      <c r="ET28" s="874"/>
      <c r="EU28" s="874"/>
      <c r="EV28" s="874"/>
      <c r="EW28" s="874"/>
      <c r="EX28" s="874"/>
      <c r="EY28" s="874"/>
      <c r="EZ28" s="874"/>
      <c r="FA28" s="874"/>
      <c r="FB28" s="874"/>
      <c r="FC28" s="874"/>
      <c r="FD28" s="874"/>
      <c r="FE28" s="874"/>
      <c r="FF28" s="874"/>
      <c r="FG28" s="874"/>
      <c r="FH28" s="874"/>
      <c r="FI28" s="874"/>
      <c r="FJ28" s="874"/>
      <c r="FK28" s="874"/>
      <c r="FL28" s="874"/>
      <c r="FM28" s="874"/>
      <c r="FN28" s="874"/>
      <c r="FO28" s="874"/>
      <c r="FP28" s="874"/>
      <c r="FQ28" s="874"/>
      <c r="FR28" s="874"/>
      <c r="FS28" s="874"/>
      <c r="FT28" s="874"/>
      <c r="FU28" s="874"/>
      <c r="FV28" s="874"/>
      <c r="FW28" s="874"/>
      <c r="FX28" s="874"/>
      <c r="FY28" s="874"/>
      <c r="FZ28" s="874"/>
      <c r="GA28" s="874"/>
      <c r="GB28" s="874"/>
      <c r="GC28" s="874"/>
      <c r="GD28" s="874"/>
      <c r="GE28" s="874"/>
      <c r="GF28" s="874"/>
      <c r="GG28" s="874"/>
      <c r="GH28" s="874"/>
      <c r="GI28" s="874"/>
      <c r="GJ28" s="874"/>
      <c r="GK28" s="874"/>
      <c r="GL28" s="874"/>
      <c r="GM28" s="874"/>
      <c r="GN28" s="874"/>
      <c r="GO28" s="874"/>
      <c r="GP28" s="874"/>
      <c r="GQ28" s="874"/>
      <c r="GR28" s="874"/>
      <c r="GS28" s="874"/>
      <c r="GT28" s="874"/>
      <c r="GU28" s="874"/>
      <c r="GV28" s="874"/>
      <c r="GW28" s="874"/>
      <c r="GX28" s="874"/>
      <c r="GY28" s="874"/>
      <c r="GZ28" s="874"/>
      <c r="HA28" s="874"/>
      <c r="HB28" s="874"/>
      <c r="HC28" s="874"/>
      <c r="HD28" s="874"/>
      <c r="HE28" s="874"/>
      <c r="HF28" s="874"/>
      <c r="HG28" s="874"/>
      <c r="HH28" s="874"/>
      <c r="HI28" s="874"/>
      <c r="HJ28" s="874"/>
      <c r="HK28" s="874"/>
      <c r="HL28" s="874"/>
      <c r="HM28" s="874"/>
      <c r="HN28" s="874"/>
      <c r="HO28" s="874"/>
      <c r="HP28" s="874"/>
      <c r="HQ28" s="874"/>
      <c r="HR28" s="874"/>
    </row>
    <row r="29" spans="1:226" ht="13.5" customHeight="1">
      <c r="A29" s="75"/>
      <c r="B29" s="6"/>
      <c r="C29" s="6"/>
      <c r="D29" s="6"/>
      <c r="E29" s="44"/>
      <c r="F29" s="44"/>
      <c r="G29" s="874"/>
      <c r="H29" s="874">
        <v>1995</v>
      </c>
      <c r="I29" s="883">
        <v>6.9</v>
      </c>
      <c r="J29" s="874">
        <v>9.66</v>
      </c>
      <c r="K29" s="874"/>
      <c r="L29" s="874"/>
      <c r="M29" s="874"/>
      <c r="Q29" s="874"/>
      <c r="R29" s="874"/>
      <c r="S29" s="874"/>
      <c r="T29" s="874"/>
      <c r="U29" s="874"/>
      <c r="V29" s="874"/>
      <c r="W29" s="874"/>
      <c r="X29" s="874"/>
      <c r="Y29" s="874"/>
      <c r="Z29" s="874"/>
      <c r="AA29" s="874"/>
      <c r="AB29" s="874"/>
      <c r="AC29" s="874"/>
      <c r="AD29" s="874"/>
      <c r="AE29" s="874"/>
      <c r="AF29" s="874"/>
      <c r="AG29" s="874"/>
      <c r="AH29" s="874"/>
      <c r="AI29" s="874"/>
      <c r="AJ29" s="874"/>
      <c r="AK29" s="874"/>
      <c r="AL29" s="874"/>
      <c r="AM29" s="874"/>
      <c r="AN29" s="874"/>
      <c r="AO29" s="874"/>
      <c r="AP29" s="874"/>
      <c r="AQ29" s="874"/>
      <c r="AR29" s="874"/>
      <c r="AS29" s="874"/>
      <c r="AT29" s="874"/>
      <c r="AU29" s="874"/>
      <c r="AV29" s="874"/>
      <c r="AW29" s="874"/>
      <c r="AX29" s="874"/>
      <c r="AY29" s="874"/>
      <c r="AZ29" s="874"/>
      <c r="BA29" s="874"/>
      <c r="BB29" s="874"/>
      <c r="BC29" s="874"/>
      <c r="BD29" s="874"/>
      <c r="BE29" s="874"/>
      <c r="BF29" s="874"/>
      <c r="BG29" s="874"/>
      <c r="BH29" s="874"/>
      <c r="BI29" s="874"/>
      <c r="BJ29" s="874"/>
      <c r="BK29" s="874"/>
      <c r="BL29" s="874"/>
      <c r="BM29" s="874"/>
      <c r="BN29" s="874"/>
      <c r="BO29" s="874"/>
      <c r="BP29" s="874"/>
      <c r="BQ29" s="874"/>
      <c r="BR29" s="874"/>
      <c r="BS29" s="874"/>
      <c r="BT29" s="874"/>
      <c r="BU29" s="874"/>
      <c r="BV29" s="874"/>
      <c r="BW29" s="874"/>
      <c r="BX29" s="874"/>
      <c r="BY29" s="874"/>
      <c r="BZ29" s="874"/>
      <c r="CA29" s="874"/>
      <c r="CB29" s="874"/>
      <c r="CC29" s="874"/>
      <c r="CD29" s="874"/>
      <c r="CE29" s="874"/>
      <c r="CF29" s="874"/>
      <c r="CG29" s="874"/>
      <c r="CH29" s="874"/>
      <c r="CI29" s="874"/>
      <c r="CJ29" s="874"/>
      <c r="CK29" s="874"/>
      <c r="CL29" s="874"/>
      <c r="CM29" s="874"/>
      <c r="CN29" s="874"/>
      <c r="CO29" s="874"/>
      <c r="CP29" s="874"/>
      <c r="CQ29" s="874"/>
      <c r="CR29" s="874"/>
      <c r="CS29" s="874"/>
      <c r="CT29" s="874"/>
      <c r="CU29" s="874"/>
      <c r="CV29" s="874"/>
      <c r="CW29" s="874"/>
      <c r="CX29" s="874"/>
      <c r="CY29" s="874"/>
      <c r="CZ29" s="874"/>
      <c r="DA29" s="874"/>
      <c r="DB29" s="874"/>
      <c r="DC29" s="874"/>
      <c r="DD29" s="874"/>
      <c r="DE29" s="874"/>
      <c r="DF29" s="874"/>
      <c r="DG29" s="874"/>
      <c r="DH29" s="874"/>
      <c r="DI29" s="874"/>
      <c r="DJ29" s="874"/>
      <c r="DK29" s="874"/>
      <c r="DL29" s="874"/>
      <c r="DM29" s="874"/>
      <c r="DN29" s="874"/>
      <c r="DO29" s="874"/>
      <c r="DP29" s="874"/>
      <c r="DQ29" s="874"/>
      <c r="DR29" s="874"/>
      <c r="DS29" s="874"/>
      <c r="DT29" s="874"/>
      <c r="DU29" s="874"/>
      <c r="DV29" s="874"/>
      <c r="DW29" s="874"/>
      <c r="DX29" s="874"/>
      <c r="DY29" s="874"/>
      <c r="DZ29" s="874"/>
      <c r="EA29" s="874"/>
      <c r="EB29" s="874"/>
      <c r="EC29" s="874"/>
      <c r="ED29" s="874"/>
      <c r="EE29" s="874"/>
      <c r="EF29" s="874"/>
      <c r="EG29" s="874"/>
      <c r="EH29" s="874"/>
      <c r="EI29" s="874"/>
      <c r="EJ29" s="874"/>
      <c r="EK29" s="874"/>
      <c r="EL29" s="874"/>
      <c r="EM29" s="874"/>
      <c r="EN29" s="874"/>
      <c r="EO29" s="874"/>
      <c r="EP29" s="874"/>
      <c r="EQ29" s="874"/>
      <c r="ER29" s="874"/>
      <c r="ES29" s="874"/>
      <c r="ET29" s="874"/>
      <c r="EU29" s="874"/>
      <c r="EV29" s="874"/>
      <c r="EW29" s="874"/>
      <c r="EX29" s="874"/>
      <c r="EY29" s="874"/>
      <c r="EZ29" s="874"/>
      <c r="FA29" s="874"/>
      <c r="FB29" s="874"/>
      <c r="FC29" s="874"/>
      <c r="FD29" s="874"/>
      <c r="FE29" s="874"/>
      <c r="FF29" s="874"/>
      <c r="FG29" s="874"/>
      <c r="FH29" s="874"/>
      <c r="FI29" s="874"/>
      <c r="FJ29" s="874"/>
      <c r="FK29" s="874"/>
      <c r="FL29" s="874"/>
      <c r="FM29" s="874"/>
      <c r="FN29" s="874"/>
      <c r="FO29" s="874"/>
      <c r="FP29" s="874"/>
      <c r="FQ29" s="874"/>
      <c r="FR29" s="874"/>
      <c r="FS29" s="874"/>
      <c r="FT29" s="874"/>
      <c r="FU29" s="874"/>
      <c r="FV29" s="874"/>
      <c r="FW29" s="874"/>
      <c r="FX29" s="874"/>
      <c r="FY29" s="874"/>
      <c r="FZ29" s="874"/>
      <c r="GA29" s="874"/>
      <c r="GB29" s="874"/>
      <c r="GC29" s="874"/>
      <c r="GD29" s="874"/>
      <c r="GE29" s="874"/>
      <c r="GF29" s="874"/>
      <c r="GG29" s="874"/>
      <c r="GH29" s="874"/>
      <c r="GI29" s="874"/>
      <c r="GJ29" s="874"/>
      <c r="GK29" s="874"/>
      <c r="GL29" s="874"/>
      <c r="GM29" s="874"/>
      <c r="GN29" s="874"/>
      <c r="GO29" s="874"/>
      <c r="GP29" s="874"/>
      <c r="GQ29" s="874"/>
      <c r="GR29" s="874"/>
      <c r="GS29" s="874"/>
      <c r="GT29" s="874"/>
      <c r="GU29" s="874"/>
      <c r="GV29" s="874"/>
      <c r="GW29" s="874"/>
      <c r="GX29" s="874"/>
      <c r="GY29" s="874"/>
      <c r="GZ29" s="874"/>
      <c r="HA29" s="874"/>
      <c r="HB29" s="874"/>
      <c r="HC29" s="874"/>
      <c r="HD29" s="874"/>
      <c r="HE29" s="874"/>
      <c r="HF29" s="874"/>
      <c r="HG29" s="874"/>
      <c r="HH29" s="874"/>
      <c r="HI29" s="874"/>
      <c r="HJ29" s="874"/>
      <c r="HK29" s="874"/>
      <c r="HL29" s="874"/>
      <c r="HM29" s="874"/>
      <c r="HN29" s="874"/>
      <c r="HO29" s="874"/>
      <c r="HP29" s="874"/>
      <c r="HQ29" s="874"/>
      <c r="HR29" s="874"/>
    </row>
    <row r="30" spans="1:226" ht="13.5" customHeight="1">
      <c r="A30" s="6"/>
      <c r="B30" s="54" t="s">
        <v>599</v>
      </c>
      <c r="C30" s="54" t="s">
        <v>602</v>
      </c>
      <c r="D30" s="8"/>
      <c r="E30" s="44"/>
      <c r="F30" s="44"/>
      <c r="G30" s="874"/>
      <c r="H30" s="874">
        <v>1996</v>
      </c>
      <c r="I30" s="874">
        <v>7.36</v>
      </c>
      <c r="J30" s="874">
        <v>9.82</v>
      </c>
      <c r="K30" s="874"/>
      <c r="L30" s="874"/>
      <c r="M30" s="874"/>
      <c r="Q30" s="874"/>
      <c r="R30" s="874"/>
      <c r="S30" s="874"/>
      <c r="T30" s="874"/>
      <c r="U30" s="874"/>
      <c r="V30" s="874"/>
      <c r="W30" s="874"/>
      <c r="X30" s="874"/>
      <c r="Y30" s="874"/>
      <c r="Z30" s="874"/>
      <c r="AA30" s="874"/>
      <c r="AB30" s="874"/>
      <c r="AC30" s="874"/>
      <c r="AD30" s="874"/>
      <c r="AE30" s="874"/>
      <c r="AF30" s="874"/>
      <c r="AG30" s="874"/>
      <c r="AH30" s="874"/>
      <c r="AI30" s="874"/>
      <c r="AJ30" s="874"/>
      <c r="AK30" s="874"/>
      <c r="AL30" s="874"/>
      <c r="AM30" s="874"/>
      <c r="AN30" s="874"/>
      <c r="AO30" s="874"/>
      <c r="AP30" s="874"/>
      <c r="AQ30" s="874"/>
      <c r="AR30" s="874"/>
      <c r="AS30" s="874"/>
      <c r="AT30" s="874"/>
      <c r="AU30" s="874"/>
      <c r="AV30" s="874"/>
      <c r="AW30" s="874"/>
      <c r="AX30" s="874"/>
      <c r="AY30" s="874"/>
      <c r="AZ30" s="874"/>
      <c r="BA30" s="874"/>
      <c r="BB30" s="874"/>
      <c r="BC30" s="874"/>
      <c r="BD30" s="874"/>
      <c r="BE30" s="874"/>
      <c r="BF30" s="874"/>
      <c r="BG30" s="874"/>
      <c r="BH30" s="874"/>
      <c r="BI30" s="874"/>
      <c r="BJ30" s="874"/>
      <c r="BK30" s="874"/>
      <c r="BL30" s="874"/>
      <c r="BM30" s="874"/>
      <c r="BN30" s="874"/>
      <c r="BO30" s="874"/>
      <c r="BP30" s="874"/>
      <c r="BQ30" s="874"/>
      <c r="BR30" s="874"/>
      <c r="BS30" s="874"/>
      <c r="BT30" s="874"/>
      <c r="BU30" s="874"/>
      <c r="BV30" s="874"/>
      <c r="BW30" s="874"/>
      <c r="BX30" s="874"/>
      <c r="BY30" s="874"/>
      <c r="BZ30" s="874"/>
      <c r="CA30" s="874"/>
      <c r="CB30" s="874"/>
      <c r="CC30" s="874"/>
      <c r="CD30" s="874"/>
      <c r="CE30" s="874"/>
      <c r="CF30" s="874"/>
      <c r="CG30" s="874"/>
      <c r="CH30" s="874"/>
      <c r="CI30" s="874"/>
      <c r="CJ30" s="874"/>
      <c r="CK30" s="874"/>
      <c r="CL30" s="874"/>
      <c r="CM30" s="874"/>
      <c r="CN30" s="874"/>
      <c r="CO30" s="874"/>
      <c r="CP30" s="874"/>
      <c r="CQ30" s="874"/>
      <c r="CR30" s="874"/>
      <c r="CS30" s="874"/>
      <c r="CT30" s="874"/>
      <c r="CU30" s="874"/>
      <c r="CV30" s="874"/>
      <c r="CW30" s="874"/>
      <c r="CX30" s="874"/>
      <c r="CY30" s="874"/>
      <c r="CZ30" s="874"/>
      <c r="DA30" s="874"/>
      <c r="DB30" s="874"/>
      <c r="DC30" s="874"/>
      <c r="DD30" s="874"/>
      <c r="DE30" s="874"/>
      <c r="DF30" s="874"/>
      <c r="DG30" s="874"/>
      <c r="DH30" s="874"/>
      <c r="DI30" s="874"/>
      <c r="DJ30" s="874"/>
      <c r="DK30" s="874"/>
      <c r="DL30" s="874"/>
      <c r="DM30" s="874"/>
      <c r="DN30" s="874"/>
      <c r="DO30" s="874"/>
      <c r="DP30" s="874"/>
      <c r="DQ30" s="874"/>
      <c r="DR30" s="874"/>
      <c r="DS30" s="874"/>
      <c r="DT30" s="874"/>
      <c r="DU30" s="874"/>
      <c r="DV30" s="874"/>
      <c r="DW30" s="874"/>
      <c r="DX30" s="874"/>
      <c r="DY30" s="874"/>
      <c r="DZ30" s="874"/>
      <c r="EA30" s="874"/>
      <c r="EB30" s="874"/>
      <c r="EC30" s="874"/>
      <c r="ED30" s="874"/>
      <c r="EE30" s="874"/>
      <c r="EF30" s="874"/>
      <c r="EG30" s="874"/>
      <c r="EH30" s="874"/>
      <c r="EI30" s="874"/>
      <c r="EJ30" s="874"/>
      <c r="EK30" s="874"/>
      <c r="EL30" s="874"/>
      <c r="EM30" s="874"/>
      <c r="EN30" s="874"/>
      <c r="EO30" s="874"/>
      <c r="EP30" s="874"/>
      <c r="EQ30" s="874"/>
      <c r="ER30" s="874"/>
      <c r="ES30" s="874"/>
      <c r="ET30" s="874"/>
      <c r="EU30" s="874"/>
      <c r="EV30" s="874"/>
      <c r="EW30" s="874"/>
      <c r="EX30" s="874"/>
      <c r="EY30" s="874"/>
      <c r="EZ30" s="874"/>
      <c r="FA30" s="874"/>
      <c r="FB30" s="874"/>
      <c r="FC30" s="874"/>
      <c r="FD30" s="874"/>
      <c r="FE30" s="874"/>
      <c r="FF30" s="874"/>
      <c r="FG30" s="874"/>
      <c r="FH30" s="874"/>
      <c r="FI30" s="874"/>
      <c r="FJ30" s="874"/>
      <c r="FK30" s="874"/>
      <c r="FL30" s="874"/>
      <c r="FM30" s="874"/>
      <c r="FN30" s="874"/>
      <c r="FO30" s="874"/>
      <c r="FP30" s="874"/>
      <c r="FQ30" s="874"/>
      <c r="FR30" s="874"/>
      <c r="FS30" s="874"/>
      <c r="FT30" s="874"/>
      <c r="FU30" s="874"/>
      <c r="FV30" s="874"/>
      <c r="FW30" s="874"/>
      <c r="FX30" s="874"/>
      <c r="FY30" s="874"/>
      <c r="FZ30" s="874"/>
      <c r="GA30" s="874"/>
      <c r="GB30" s="874"/>
      <c r="GC30" s="874"/>
      <c r="GD30" s="874"/>
      <c r="GE30" s="874"/>
      <c r="GF30" s="874"/>
      <c r="GG30" s="874"/>
      <c r="GH30" s="874"/>
      <c r="GI30" s="874"/>
      <c r="GJ30" s="874"/>
      <c r="GK30" s="874"/>
      <c r="GL30" s="874"/>
      <c r="GM30" s="874"/>
      <c r="GN30" s="874"/>
      <c r="GO30" s="874"/>
      <c r="GP30" s="874"/>
      <c r="GQ30" s="874"/>
      <c r="GR30" s="874"/>
      <c r="GS30" s="874"/>
      <c r="GT30" s="874"/>
      <c r="GU30" s="874"/>
      <c r="GV30" s="874"/>
      <c r="GW30" s="874"/>
      <c r="GX30" s="874"/>
      <c r="GY30" s="874"/>
      <c r="GZ30" s="874"/>
      <c r="HA30" s="874"/>
      <c r="HB30" s="874"/>
      <c r="HC30" s="874"/>
      <c r="HD30" s="874"/>
      <c r="HE30" s="874"/>
      <c r="HF30" s="874"/>
      <c r="HG30" s="874"/>
      <c r="HH30" s="874"/>
      <c r="HI30" s="874"/>
      <c r="HJ30" s="874"/>
      <c r="HK30" s="874"/>
      <c r="HL30" s="874"/>
      <c r="HM30" s="874"/>
      <c r="HN30" s="874"/>
      <c r="HO30" s="874"/>
      <c r="HP30" s="874"/>
      <c r="HQ30" s="874"/>
      <c r="HR30" s="874"/>
    </row>
    <row r="31" spans="1:226" ht="15.75" customHeight="1">
      <c r="A31" s="51" t="s">
        <v>613</v>
      </c>
      <c r="B31" s="8" t="s">
        <v>614</v>
      </c>
      <c r="C31" s="8" t="s">
        <v>614</v>
      </c>
      <c r="D31" s="8"/>
      <c r="E31" s="44"/>
      <c r="F31" s="44"/>
      <c r="G31" s="874"/>
      <c r="H31" s="874">
        <v>1997</v>
      </c>
      <c r="I31" s="874">
        <v>8.15</v>
      </c>
      <c r="J31" s="874">
        <v>10.34</v>
      </c>
      <c r="K31" s="874"/>
      <c r="L31" s="874"/>
      <c r="M31" s="874"/>
      <c r="N31" s="71"/>
      <c r="O31" s="886"/>
      <c r="Q31" s="874"/>
      <c r="R31" s="874"/>
      <c r="S31" s="874"/>
      <c r="T31" s="874"/>
      <c r="U31" s="874"/>
      <c r="V31" s="874"/>
      <c r="W31" s="874"/>
      <c r="X31" s="874"/>
      <c r="Y31" s="874"/>
      <c r="Z31" s="874"/>
      <c r="AA31" s="874"/>
      <c r="AB31" s="874"/>
      <c r="AC31" s="874"/>
      <c r="AD31" s="874"/>
      <c r="AE31" s="874"/>
      <c r="AF31" s="874"/>
      <c r="AG31" s="874"/>
      <c r="AH31" s="874"/>
      <c r="AI31" s="874"/>
      <c r="AJ31" s="874"/>
      <c r="AK31" s="874"/>
      <c r="AL31" s="874"/>
      <c r="AM31" s="874"/>
      <c r="AN31" s="874"/>
      <c r="AO31" s="874"/>
      <c r="AP31" s="874"/>
      <c r="AQ31" s="874"/>
      <c r="AR31" s="874"/>
      <c r="AS31" s="874"/>
      <c r="AT31" s="874"/>
      <c r="AU31" s="874"/>
      <c r="AV31" s="874"/>
      <c r="AW31" s="874"/>
      <c r="AX31" s="874"/>
      <c r="AY31" s="874"/>
      <c r="AZ31" s="874"/>
      <c r="BA31" s="874"/>
      <c r="BB31" s="874"/>
      <c r="BC31" s="874"/>
      <c r="BD31" s="874"/>
      <c r="BE31" s="874"/>
      <c r="BF31" s="874"/>
      <c r="BG31" s="874"/>
      <c r="BH31" s="874"/>
      <c r="BI31" s="874"/>
      <c r="BJ31" s="874"/>
      <c r="BK31" s="874"/>
      <c r="BL31" s="874"/>
      <c r="BM31" s="874"/>
      <c r="BN31" s="874"/>
      <c r="BO31" s="874"/>
      <c r="BP31" s="874"/>
      <c r="BQ31" s="874"/>
      <c r="BR31" s="874"/>
      <c r="BS31" s="874"/>
      <c r="BT31" s="874"/>
      <c r="BU31" s="874"/>
      <c r="BV31" s="874"/>
      <c r="BW31" s="874"/>
      <c r="BX31" s="874"/>
      <c r="BY31" s="874"/>
      <c r="BZ31" s="874"/>
      <c r="CA31" s="874"/>
      <c r="CB31" s="874"/>
      <c r="CC31" s="874"/>
      <c r="CD31" s="874"/>
      <c r="CE31" s="874"/>
      <c r="CF31" s="874"/>
      <c r="CG31" s="874"/>
      <c r="CH31" s="874"/>
      <c r="CI31" s="874"/>
      <c r="CJ31" s="874"/>
      <c r="CK31" s="874"/>
      <c r="CL31" s="874"/>
      <c r="CM31" s="874"/>
      <c r="CN31" s="874"/>
      <c r="CO31" s="874"/>
      <c r="CP31" s="874"/>
      <c r="CQ31" s="874"/>
      <c r="CR31" s="874"/>
      <c r="CS31" s="874"/>
      <c r="CT31" s="874"/>
      <c r="CU31" s="874"/>
      <c r="CV31" s="874"/>
      <c r="CW31" s="874"/>
      <c r="CX31" s="874"/>
      <c r="CY31" s="874"/>
      <c r="CZ31" s="874"/>
      <c r="DA31" s="874"/>
      <c r="DB31" s="874"/>
      <c r="DC31" s="874"/>
      <c r="DD31" s="874"/>
      <c r="DE31" s="874"/>
      <c r="DF31" s="874"/>
      <c r="DG31" s="874"/>
      <c r="DH31" s="874"/>
      <c r="DI31" s="874"/>
      <c r="DJ31" s="874"/>
      <c r="DK31" s="874"/>
      <c r="DL31" s="874"/>
      <c r="DM31" s="874"/>
      <c r="DN31" s="874"/>
      <c r="DO31" s="874"/>
      <c r="DP31" s="874"/>
      <c r="DQ31" s="874"/>
      <c r="DR31" s="874"/>
      <c r="DS31" s="874"/>
      <c r="DT31" s="874"/>
      <c r="DU31" s="874"/>
      <c r="DV31" s="874"/>
      <c r="DW31" s="874"/>
      <c r="DX31" s="874"/>
      <c r="DY31" s="874"/>
      <c r="DZ31" s="874"/>
      <c r="EA31" s="874"/>
      <c r="EB31" s="874"/>
      <c r="EC31" s="874"/>
      <c r="ED31" s="874"/>
      <c r="EE31" s="874"/>
      <c r="EF31" s="874"/>
      <c r="EG31" s="874"/>
      <c r="EH31" s="874"/>
      <c r="EI31" s="874"/>
      <c r="EJ31" s="874"/>
      <c r="EK31" s="874"/>
      <c r="EL31" s="874"/>
      <c r="EM31" s="874"/>
      <c r="EN31" s="874"/>
      <c r="EO31" s="874"/>
      <c r="EP31" s="874"/>
      <c r="EQ31" s="874"/>
      <c r="ER31" s="874"/>
      <c r="ES31" s="874"/>
      <c r="ET31" s="874"/>
      <c r="EU31" s="874"/>
      <c r="EV31" s="874"/>
      <c r="EW31" s="874"/>
      <c r="EX31" s="874"/>
      <c r="EY31" s="874"/>
      <c r="EZ31" s="874"/>
      <c r="FA31" s="874"/>
      <c r="FB31" s="874"/>
      <c r="FC31" s="874"/>
      <c r="FD31" s="874"/>
      <c r="FE31" s="874"/>
      <c r="FF31" s="874"/>
      <c r="FG31" s="874"/>
      <c r="FH31" s="874"/>
      <c r="FI31" s="874"/>
      <c r="FJ31" s="874"/>
      <c r="FK31" s="874"/>
      <c r="FL31" s="874"/>
      <c r="FM31" s="874"/>
      <c r="FN31" s="874"/>
      <c r="FO31" s="874"/>
      <c r="FP31" s="874"/>
      <c r="FQ31" s="874"/>
      <c r="FR31" s="874"/>
      <c r="FS31" s="874"/>
      <c r="FT31" s="874"/>
      <c r="FU31" s="874"/>
      <c r="FV31" s="874"/>
      <c r="FW31" s="874"/>
      <c r="FX31" s="874"/>
      <c r="FY31" s="874"/>
      <c r="FZ31" s="874"/>
      <c r="GA31" s="874"/>
      <c r="GB31" s="874"/>
      <c r="GC31" s="874"/>
      <c r="GD31" s="874"/>
      <c r="GE31" s="874"/>
      <c r="GF31" s="874"/>
      <c r="GG31" s="874"/>
      <c r="GH31" s="874"/>
      <c r="GI31" s="874"/>
      <c r="GJ31" s="874"/>
      <c r="GK31" s="874"/>
      <c r="GL31" s="874"/>
      <c r="GM31" s="874"/>
      <c r="GN31" s="874"/>
      <c r="GO31" s="874"/>
      <c r="GP31" s="874"/>
      <c r="GQ31" s="874"/>
      <c r="GR31" s="874"/>
      <c r="GS31" s="874"/>
      <c r="GT31" s="874"/>
      <c r="GU31" s="874"/>
      <c r="GV31" s="874"/>
      <c r="GW31" s="874"/>
      <c r="GX31" s="874"/>
      <c r="GY31" s="874"/>
      <c r="GZ31" s="874"/>
      <c r="HA31" s="874"/>
      <c r="HB31" s="874"/>
      <c r="HC31" s="874"/>
      <c r="HD31" s="874"/>
      <c r="HE31" s="874"/>
      <c r="HF31" s="874"/>
      <c r="HG31" s="874"/>
      <c r="HH31" s="874"/>
      <c r="HI31" s="874"/>
      <c r="HJ31" s="874"/>
      <c r="HK31" s="874"/>
      <c r="HL31" s="874"/>
      <c r="HM31" s="874"/>
      <c r="HN31" s="874"/>
      <c r="HO31" s="874"/>
      <c r="HP31" s="874"/>
      <c r="HQ31" s="874"/>
      <c r="HR31" s="874"/>
    </row>
    <row r="32" spans="1:226" ht="12" customHeight="1">
      <c r="A32" s="6"/>
      <c r="B32" s="6"/>
      <c r="C32" s="6"/>
      <c r="D32" s="6"/>
      <c r="E32" s="44"/>
      <c r="F32" s="44"/>
      <c r="G32" s="874"/>
      <c r="H32" s="874">
        <v>1998</v>
      </c>
      <c r="I32" s="874">
        <v>8.81</v>
      </c>
      <c r="J32" s="874">
        <v>10.44</v>
      </c>
      <c r="K32" s="874"/>
      <c r="L32" s="874"/>
      <c r="M32" s="874"/>
      <c r="N32" s="72"/>
      <c r="O32" s="886"/>
      <c r="Q32" s="874"/>
      <c r="R32" s="874"/>
      <c r="S32" s="874"/>
      <c r="T32" s="874"/>
      <c r="U32" s="874"/>
      <c r="V32" s="874"/>
      <c r="W32" s="874"/>
      <c r="X32" s="874"/>
      <c r="Y32" s="874"/>
      <c r="Z32" s="874"/>
      <c r="AA32" s="874"/>
      <c r="AB32" s="874"/>
      <c r="AC32" s="874"/>
      <c r="AD32" s="874"/>
      <c r="AE32" s="874"/>
      <c r="AF32" s="874"/>
      <c r="AG32" s="874"/>
      <c r="AH32" s="874"/>
      <c r="AI32" s="874"/>
      <c r="AJ32" s="874"/>
      <c r="AK32" s="874"/>
      <c r="AL32" s="874"/>
      <c r="AM32" s="874"/>
      <c r="AN32" s="874"/>
      <c r="AO32" s="874"/>
      <c r="AP32" s="874"/>
      <c r="AQ32" s="874"/>
      <c r="AR32" s="874"/>
      <c r="AS32" s="874"/>
      <c r="AT32" s="874"/>
      <c r="AU32" s="874"/>
      <c r="AV32" s="874"/>
      <c r="AW32" s="874"/>
      <c r="AX32" s="874"/>
      <c r="AY32" s="874"/>
      <c r="AZ32" s="874"/>
      <c r="BA32" s="874"/>
      <c r="BB32" s="874"/>
      <c r="BC32" s="874"/>
      <c r="BD32" s="874"/>
      <c r="BE32" s="874"/>
      <c r="BF32" s="874"/>
      <c r="BG32" s="874"/>
      <c r="BH32" s="874"/>
      <c r="BI32" s="874"/>
      <c r="BJ32" s="874"/>
      <c r="BK32" s="874"/>
      <c r="BL32" s="874"/>
      <c r="BM32" s="874"/>
      <c r="BN32" s="874"/>
      <c r="BO32" s="874"/>
      <c r="BP32" s="874"/>
      <c r="BQ32" s="874"/>
      <c r="BR32" s="874"/>
      <c r="BS32" s="874"/>
      <c r="BT32" s="874"/>
      <c r="BU32" s="874"/>
      <c r="BV32" s="874"/>
      <c r="BW32" s="874"/>
      <c r="BX32" s="874"/>
      <c r="BY32" s="874"/>
      <c r="BZ32" s="874"/>
      <c r="CA32" s="874"/>
      <c r="CB32" s="874"/>
      <c r="CC32" s="874"/>
      <c r="CD32" s="874"/>
      <c r="CE32" s="874"/>
      <c r="CF32" s="874"/>
      <c r="CG32" s="874"/>
      <c r="CH32" s="874"/>
      <c r="CI32" s="874"/>
      <c r="CJ32" s="874"/>
      <c r="CK32" s="874"/>
      <c r="CL32" s="874"/>
      <c r="CM32" s="874"/>
      <c r="CN32" s="874"/>
      <c r="CO32" s="874"/>
      <c r="CP32" s="874"/>
      <c r="CQ32" s="874"/>
      <c r="CR32" s="874"/>
      <c r="CS32" s="874"/>
      <c r="CT32" s="874"/>
      <c r="CU32" s="874"/>
      <c r="CV32" s="874"/>
      <c r="CW32" s="874"/>
      <c r="CX32" s="874"/>
      <c r="CY32" s="874"/>
      <c r="CZ32" s="874"/>
      <c r="DA32" s="874"/>
      <c r="DB32" s="874"/>
      <c r="DC32" s="874"/>
      <c r="DD32" s="874"/>
      <c r="DE32" s="874"/>
      <c r="DF32" s="874"/>
      <c r="DG32" s="874"/>
      <c r="DH32" s="874"/>
      <c r="DI32" s="874"/>
      <c r="DJ32" s="874"/>
      <c r="DK32" s="874"/>
      <c r="DL32" s="874"/>
      <c r="DM32" s="874"/>
      <c r="DN32" s="874"/>
      <c r="DO32" s="874"/>
      <c r="DP32" s="874"/>
      <c r="DQ32" s="874"/>
      <c r="DR32" s="874"/>
      <c r="DS32" s="874"/>
      <c r="DT32" s="874"/>
      <c r="DU32" s="874"/>
      <c r="DV32" s="874"/>
      <c r="DW32" s="874"/>
      <c r="DX32" s="874"/>
      <c r="DY32" s="874"/>
      <c r="DZ32" s="874"/>
      <c r="EA32" s="874"/>
      <c r="EB32" s="874"/>
      <c r="EC32" s="874"/>
      <c r="ED32" s="874"/>
      <c r="EE32" s="874"/>
      <c r="EF32" s="874"/>
      <c r="EG32" s="874"/>
      <c r="EH32" s="874"/>
      <c r="EI32" s="874"/>
      <c r="EJ32" s="874"/>
      <c r="EK32" s="874"/>
      <c r="EL32" s="874"/>
      <c r="EM32" s="874"/>
      <c r="EN32" s="874"/>
      <c r="EO32" s="874"/>
      <c r="EP32" s="874"/>
      <c r="EQ32" s="874"/>
      <c r="ER32" s="874"/>
      <c r="ES32" s="874"/>
      <c r="ET32" s="874"/>
      <c r="EU32" s="874"/>
      <c r="EV32" s="874"/>
      <c r="EW32" s="874"/>
      <c r="EX32" s="874"/>
      <c r="EY32" s="874"/>
      <c r="EZ32" s="874"/>
      <c r="FA32" s="874"/>
      <c r="FB32" s="874"/>
      <c r="FC32" s="874"/>
      <c r="FD32" s="874"/>
      <c r="FE32" s="874"/>
      <c r="FF32" s="874"/>
      <c r="FG32" s="874"/>
      <c r="FH32" s="874"/>
      <c r="FI32" s="874"/>
      <c r="FJ32" s="874"/>
      <c r="FK32" s="874"/>
      <c r="FL32" s="874"/>
      <c r="FM32" s="874"/>
      <c r="FN32" s="874"/>
      <c r="FO32" s="874"/>
      <c r="FP32" s="874"/>
      <c r="FQ32" s="874"/>
      <c r="FR32" s="874"/>
      <c r="FS32" s="874"/>
      <c r="FT32" s="874"/>
      <c r="FU32" s="874"/>
      <c r="FV32" s="874"/>
      <c r="FW32" s="874"/>
      <c r="FX32" s="874"/>
      <c r="FY32" s="874"/>
      <c r="FZ32" s="874"/>
      <c r="GA32" s="874"/>
      <c r="GB32" s="874"/>
      <c r="GC32" s="874"/>
      <c r="GD32" s="874"/>
      <c r="GE32" s="874"/>
      <c r="GF32" s="874"/>
      <c r="GG32" s="874"/>
      <c r="GH32" s="874"/>
      <c r="GI32" s="874"/>
      <c r="GJ32" s="874"/>
      <c r="GK32" s="874"/>
      <c r="GL32" s="874"/>
      <c r="GM32" s="874"/>
      <c r="GN32" s="874"/>
      <c r="GO32" s="874"/>
      <c r="GP32" s="874"/>
      <c r="GQ32" s="874"/>
      <c r="GR32" s="874"/>
      <c r="GS32" s="874"/>
      <c r="GT32" s="874"/>
      <c r="GU32" s="874"/>
      <c r="GV32" s="874"/>
      <c r="GW32" s="874"/>
      <c r="GX32" s="874"/>
      <c r="GY32" s="874"/>
      <c r="GZ32" s="874"/>
      <c r="HA32" s="874"/>
      <c r="HB32" s="874"/>
      <c r="HC32" s="874"/>
      <c r="HD32" s="874"/>
      <c r="HE32" s="874"/>
      <c r="HF32" s="874"/>
      <c r="HG32" s="874"/>
      <c r="HH32" s="874"/>
      <c r="HI32" s="874"/>
      <c r="HJ32" s="874"/>
      <c r="HK32" s="874"/>
      <c r="HL32" s="874"/>
      <c r="HM32" s="874"/>
      <c r="HN32" s="874"/>
      <c r="HO32" s="874"/>
      <c r="HP32" s="874"/>
      <c r="HQ32" s="874"/>
      <c r="HR32" s="874"/>
    </row>
    <row r="33" spans="1:226" ht="15" customHeight="1">
      <c r="A33" s="6" t="s">
        <v>615</v>
      </c>
      <c r="B33" s="76">
        <v>51568908.76</v>
      </c>
      <c r="C33" s="76">
        <v>48291405.75</v>
      </c>
      <c r="D33" s="76"/>
      <c r="E33" s="44"/>
      <c r="F33" s="44"/>
      <c r="G33" s="874"/>
      <c r="H33" s="874">
        <v>1999</v>
      </c>
      <c r="I33" s="874">
        <v>9.73</v>
      </c>
      <c r="J33" s="874">
        <v>11.15</v>
      </c>
      <c r="K33" s="874"/>
      <c r="L33" s="874"/>
      <c r="M33" s="874"/>
      <c r="N33" s="71"/>
      <c r="O33" s="886"/>
      <c r="Q33" s="874"/>
      <c r="R33" s="874"/>
      <c r="S33" s="874"/>
      <c r="T33" s="874"/>
      <c r="U33" s="874"/>
      <c r="V33" s="874"/>
      <c r="W33" s="874"/>
      <c r="X33" s="874"/>
      <c r="Y33" s="874"/>
      <c r="Z33" s="874"/>
      <c r="AA33" s="874"/>
      <c r="AB33" s="874"/>
      <c r="AC33" s="874"/>
      <c r="AD33" s="874"/>
      <c r="AE33" s="874"/>
      <c r="AF33" s="874"/>
      <c r="AG33" s="874"/>
      <c r="AH33" s="874"/>
      <c r="AI33" s="874"/>
      <c r="AJ33" s="874"/>
      <c r="AK33" s="874"/>
      <c r="AL33" s="874"/>
      <c r="AM33" s="874"/>
      <c r="AN33" s="874"/>
      <c r="AO33" s="874"/>
      <c r="AP33" s="874"/>
      <c r="AQ33" s="874"/>
      <c r="AR33" s="874"/>
      <c r="AS33" s="874"/>
      <c r="AT33" s="874"/>
      <c r="AU33" s="874"/>
      <c r="AV33" s="874"/>
      <c r="AW33" s="874"/>
      <c r="AX33" s="874"/>
      <c r="AY33" s="874"/>
      <c r="AZ33" s="874"/>
      <c r="BA33" s="874"/>
      <c r="BB33" s="874"/>
      <c r="BC33" s="874"/>
      <c r="BD33" s="874"/>
      <c r="BE33" s="874"/>
      <c r="BF33" s="874"/>
      <c r="BG33" s="874"/>
      <c r="BH33" s="874"/>
      <c r="BI33" s="874"/>
      <c r="BJ33" s="874"/>
      <c r="BK33" s="874"/>
      <c r="BL33" s="874"/>
      <c r="BM33" s="874"/>
      <c r="BN33" s="874"/>
      <c r="BO33" s="874"/>
      <c r="BP33" s="874"/>
      <c r="BQ33" s="874"/>
      <c r="BR33" s="874"/>
      <c r="BS33" s="874"/>
      <c r="BT33" s="874"/>
      <c r="BU33" s="874"/>
      <c r="BV33" s="874"/>
      <c r="BW33" s="874"/>
      <c r="BX33" s="874"/>
      <c r="BY33" s="874"/>
      <c r="BZ33" s="874"/>
      <c r="CA33" s="874"/>
      <c r="CB33" s="874"/>
      <c r="CC33" s="874"/>
      <c r="CD33" s="874"/>
      <c r="CE33" s="874"/>
      <c r="CF33" s="874"/>
      <c r="CG33" s="874"/>
      <c r="CH33" s="874"/>
      <c r="CI33" s="874"/>
      <c r="CJ33" s="874"/>
      <c r="CK33" s="874"/>
      <c r="CL33" s="874"/>
      <c r="CM33" s="874"/>
      <c r="CN33" s="874"/>
      <c r="CO33" s="874"/>
      <c r="CP33" s="874"/>
      <c r="CQ33" s="874"/>
      <c r="CR33" s="874"/>
      <c r="CS33" s="874"/>
      <c r="CT33" s="874"/>
      <c r="CU33" s="874"/>
      <c r="CV33" s="874"/>
      <c r="CW33" s="874"/>
      <c r="CX33" s="874"/>
      <c r="CY33" s="874"/>
      <c r="CZ33" s="874"/>
      <c r="DA33" s="874"/>
      <c r="DB33" s="874"/>
      <c r="DC33" s="874"/>
      <c r="DD33" s="874"/>
      <c r="DE33" s="874"/>
      <c r="DF33" s="874"/>
      <c r="DG33" s="874"/>
      <c r="DH33" s="874"/>
      <c r="DI33" s="874"/>
      <c r="DJ33" s="874"/>
      <c r="DK33" s="874"/>
      <c r="DL33" s="874"/>
      <c r="DM33" s="874"/>
      <c r="DN33" s="874"/>
      <c r="DO33" s="874"/>
      <c r="DP33" s="874"/>
      <c r="DQ33" s="874"/>
      <c r="DR33" s="874"/>
      <c r="DS33" s="874"/>
      <c r="DT33" s="874"/>
      <c r="DU33" s="874"/>
      <c r="DV33" s="874"/>
      <c r="DW33" s="874"/>
      <c r="DX33" s="874"/>
      <c r="DY33" s="874"/>
      <c r="DZ33" s="874"/>
      <c r="EA33" s="874"/>
      <c r="EB33" s="874"/>
      <c r="EC33" s="874"/>
      <c r="ED33" s="874"/>
      <c r="EE33" s="874"/>
      <c r="EF33" s="874"/>
      <c r="EG33" s="874"/>
      <c r="EH33" s="874"/>
      <c r="EI33" s="874"/>
      <c r="EJ33" s="874"/>
      <c r="EK33" s="874"/>
      <c r="EL33" s="874"/>
      <c r="EM33" s="874"/>
      <c r="EN33" s="874"/>
      <c r="EO33" s="874"/>
      <c r="EP33" s="874"/>
      <c r="EQ33" s="874"/>
      <c r="ER33" s="874"/>
      <c r="ES33" s="874"/>
      <c r="ET33" s="874"/>
      <c r="EU33" s="874"/>
      <c r="EV33" s="874"/>
      <c r="EW33" s="874"/>
      <c r="EX33" s="874"/>
      <c r="EY33" s="874"/>
      <c r="EZ33" s="874"/>
      <c r="FA33" s="874"/>
      <c r="FB33" s="874"/>
      <c r="FC33" s="874"/>
      <c r="FD33" s="874"/>
      <c r="FE33" s="874"/>
      <c r="FF33" s="874"/>
      <c r="FG33" s="874"/>
      <c r="FH33" s="874"/>
      <c r="FI33" s="874"/>
      <c r="FJ33" s="874"/>
      <c r="FK33" s="874"/>
      <c r="FL33" s="874"/>
      <c r="FM33" s="874"/>
      <c r="FN33" s="874"/>
      <c r="FO33" s="874"/>
      <c r="FP33" s="874"/>
      <c r="FQ33" s="874"/>
      <c r="FR33" s="874"/>
      <c r="FS33" s="874"/>
      <c r="FT33" s="874"/>
      <c r="FU33" s="874"/>
      <c r="FV33" s="874"/>
      <c r="FW33" s="874"/>
      <c r="FX33" s="874"/>
      <c r="FY33" s="874"/>
      <c r="FZ33" s="874"/>
      <c r="GA33" s="874"/>
      <c r="GB33" s="874"/>
      <c r="GC33" s="874"/>
      <c r="GD33" s="874"/>
      <c r="GE33" s="874"/>
      <c r="GF33" s="874"/>
      <c r="GG33" s="874"/>
      <c r="GH33" s="874"/>
      <c r="GI33" s="874"/>
      <c r="GJ33" s="874"/>
      <c r="GK33" s="874"/>
      <c r="GL33" s="874"/>
      <c r="GM33" s="874"/>
      <c r="GN33" s="874"/>
      <c r="GO33" s="874"/>
      <c r="GP33" s="874"/>
      <c r="GQ33" s="874"/>
      <c r="GR33" s="874"/>
      <c r="GS33" s="874"/>
      <c r="GT33" s="874"/>
      <c r="GU33" s="874"/>
      <c r="GV33" s="874"/>
      <c r="GW33" s="874"/>
      <c r="GX33" s="874"/>
      <c r="GY33" s="874"/>
      <c r="GZ33" s="874"/>
      <c r="HA33" s="874"/>
      <c r="HB33" s="874"/>
      <c r="HC33" s="874"/>
      <c r="HD33" s="874"/>
      <c r="HE33" s="874"/>
      <c r="HF33" s="874"/>
      <c r="HG33" s="874"/>
      <c r="HH33" s="874"/>
      <c r="HI33" s="874"/>
      <c r="HJ33" s="874"/>
      <c r="HK33" s="874"/>
      <c r="HL33" s="874"/>
      <c r="HM33" s="874"/>
      <c r="HN33" s="874"/>
      <c r="HO33" s="874"/>
      <c r="HP33" s="874"/>
      <c r="HQ33" s="874"/>
      <c r="HR33" s="874"/>
    </row>
    <row r="34" spans="1:226" ht="15" customHeight="1">
      <c r="A34" s="6" t="s">
        <v>616</v>
      </c>
      <c r="B34" s="15">
        <v>3068002.75</v>
      </c>
      <c r="C34" s="15">
        <v>3068002.75</v>
      </c>
      <c r="D34" s="15"/>
      <c r="E34" s="44"/>
      <c r="F34" s="44"/>
      <c r="G34" s="874"/>
      <c r="H34" s="874">
        <v>2000</v>
      </c>
      <c r="I34" s="874">
        <v>10.82</v>
      </c>
      <c r="J34" s="874">
        <v>11.99</v>
      </c>
      <c r="K34" s="874"/>
      <c r="L34" s="874"/>
      <c r="M34" s="874"/>
      <c r="N34" s="71"/>
      <c r="O34" s="886"/>
      <c r="Q34" s="874"/>
      <c r="R34" s="874"/>
      <c r="S34" s="874"/>
      <c r="T34" s="874"/>
      <c r="U34" s="874"/>
      <c r="V34" s="874"/>
      <c r="W34" s="874"/>
      <c r="X34" s="874"/>
      <c r="Y34" s="874"/>
      <c r="Z34" s="874"/>
      <c r="AA34" s="874"/>
      <c r="AB34" s="874"/>
      <c r="AC34" s="874"/>
      <c r="AD34" s="874"/>
      <c r="AE34" s="874"/>
      <c r="AF34" s="874"/>
      <c r="AG34" s="874"/>
      <c r="AH34" s="874"/>
      <c r="AI34" s="874"/>
      <c r="AJ34" s="874"/>
      <c r="AK34" s="874"/>
      <c r="AL34" s="874"/>
      <c r="AM34" s="874"/>
      <c r="AN34" s="874"/>
      <c r="AO34" s="874"/>
      <c r="AP34" s="874"/>
      <c r="AQ34" s="874"/>
      <c r="AR34" s="874"/>
      <c r="AS34" s="874"/>
      <c r="AT34" s="874"/>
      <c r="AU34" s="874"/>
      <c r="AV34" s="874"/>
      <c r="AW34" s="874"/>
      <c r="AX34" s="874"/>
      <c r="AY34" s="874"/>
      <c r="AZ34" s="874"/>
      <c r="BA34" s="874"/>
      <c r="BB34" s="874"/>
      <c r="BC34" s="874"/>
      <c r="BD34" s="874"/>
      <c r="BE34" s="874"/>
      <c r="BF34" s="874"/>
      <c r="BG34" s="874"/>
      <c r="BH34" s="874"/>
      <c r="BI34" s="874"/>
      <c r="BJ34" s="874"/>
      <c r="BK34" s="874"/>
      <c r="BL34" s="874"/>
      <c r="BM34" s="874"/>
      <c r="BN34" s="874"/>
      <c r="BO34" s="874"/>
      <c r="BP34" s="874"/>
      <c r="BQ34" s="874"/>
      <c r="BR34" s="874"/>
      <c r="BS34" s="874"/>
      <c r="BT34" s="874"/>
      <c r="BU34" s="874"/>
      <c r="BV34" s="874"/>
      <c r="BW34" s="874"/>
      <c r="BX34" s="874"/>
      <c r="BY34" s="874"/>
      <c r="BZ34" s="874"/>
      <c r="CA34" s="874"/>
      <c r="CB34" s="874"/>
      <c r="CC34" s="874"/>
      <c r="CD34" s="874"/>
      <c r="CE34" s="874"/>
      <c r="CF34" s="874"/>
      <c r="CG34" s="874"/>
      <c r="CH34" s="874"/>
      <c r="CI34" s="874"/>
      <c r="CJ34" s="874"/>
      <c r="CK34" s="874"/>
      <c r="CL34" s="874"/>
      <c r="CM34" s="874"/>
      <c r="CN34" s="874"/>
      <c r="CO34" s="874"/>
      <c r="CP34" s="874"/>
      <c r="CQ34" s="874"/>
      <c r="CR34" s="874"/>
      <c r="CS34" s="874"/>
      <c r="CT34" s="874"/>
      <c r="CU34" s="874"/>
      <c r="CV34" s="874"/>
      <c r="CW34" s="874"/>
      <c r="CX34" s="874"/>
      <c r="CY34" s="874"/>
      <c r="CZ34" s="874"/>
      <c r="DA34" s="874"/>
      <c r="DB34" s="874"/>
      <c r="DC34" s="874"/>
      <c r="DD34" s="874"/>
      <c r="DE34" s="874"/>
      <c r="DF34" s="874"/>
      <c r="DG34" s="874"/>
      <c r="DH34" s="874"/>
      <c r="DI34" s="874"/>
      <c r="DJ34" s="874"/>
      <c r="DK34" s="874"/>
      <c r="DL34" s="874"/>
      <c r="DM34" s="874"/>
      <c r="DN34" s="874"/>
      <c r="DO34" s="874"/>
      <c r="DP34" s="874"/>
      <c r="DQ34" s="874"/>
      <c r="DR34" s="874"/>
      <c r="DS34" s="874"/>
      <c r="DT34" s="874"/>
      <c r="DU34" s="874"/>
      <c r="DV34" s="874"/>
      <c r="DW34" s="874"/>
      <c r="DX34" s="874"/>
      <c r="DY34" s="874"/>
      <c r="DZ34" s="874"/>
      <c r="EA34" s="874"/>
      <c r="EB34" s="874"/>
      <c r="EC34" s="874"/>
      <c r="ED34" s="874"/>
      <c r="EE34" s="874"/>
      <c r="EF34" s="874"/>
      <c r="EG34" s="874"/>
      <c r="EH34" s="874"/>
      <c r="EI34" s="874"/>
      <c r="EJ34" s="874"/>
      <c r="EK34" s="874"/>
      <c r="EL34" s="874"/>
      <c r="EM34" s="874"/>
      <c r="EN34" s="874"/>
      <c r="EO34" s="874"/>
      <c r="EP34" s="874"/>
      <c r="EQ34" s="874"/>
      <c r="ER34" s="874"/>
      <c r="ES34" s="874"/>
      <c r="ET34" s="874"/>
      <c r="EU34" s="874"/>
      <c r="EV34" s="874"/>
      <c r="EW34" s="874"/>
      <c r="EX34" s="874"/>
      <c r="EY34" s="874"/>
      <c r="EZ34" s="874"/>
      <c r="FA34" s="874"/>
      <c r="FB34" s="874"/>
      <c r="FC34" s="874"/>
      <c r="FD34" s="874"/>
      <c r="FE34" s="874"/>
      <c r="FF34" s="874"/>
      <c r="FG34" s="874"/>
      <c r="FH34" s="874"/>
      <c r="FI34" s="874"/>
      <c r="FJ34" s="874"/>
      <c r="FK34" s="874"/>
      <c r="FL34" s="874"/>
      <c r="FM34" s="874"/>
      <c r="FN34" s="874"/>
      <c r="FO34" s="874"/>
      <c r="FP34" s="874"/>
      <c r="FQ34" s="874"/>
      <c r="FR34" s="874"/>
      <c r="FS34" s="874"/>
      <c r="FT34" s="874"/>
      <c r="FU34" s="874"/>
      <c r="FV34" s="874"/>
      <c r="FW34" s="874"/>
      <c r="FX34" s="874"/>
      <c r="FY34" s="874"/>
      <c r="FZ34" s="874"/>
      <c r="GA34" s="874"/>
      <c r="GB34" s="874"/>
      <c r="GC34" s="874"/>
      <c r="GD34" s="874"/>
      <c r="GE34" s="874"/>
      <c r="GF34" s="874"/>
      <c r="GG34" s="874"/>
      <c r="GH34" s="874"/>
      <c r="GI34" s="874"/>
      <c r="GJ34" s="874"/>
      <c r="GK34" s="874"/>
      <c r="GL34" s="874"/>
      <c r="GM34" s="874"/>
      <c r="GN34" s="874"/>
      <c r="GO34" s="874"/>
      <c r="GP34" s="874"/>
      <c r="GQ34" s="874"/>
      <c r="GR34" s="874"/>
      <c r="GS34" s="874"/>
      <c r="GT34" s="874"/>
      <c r="GU34" s="874"/>
      <c r="GV34" s="874"/>
      <c r="GW34" s="874"/>
      <c r="GX34" s="874"/>
      <c r="GY34" s="874"/>
      <c r="GZ34" s="874"/>
      <c r="HA34" s="874"/>
      <c r="HB34" s="874"/>
      <c r="HC34" s="874"/>
      <c r="HD34" s="874"/>
      <c r="HE34" s="874"/>
      <c r="HF34" s="874"/>
      <c r="HG34" s="874"/>
      <c r="HH34" s="874"/>
      <c r="HI34" s="874"/>
      <c r="HJ34" s="874"/>
      <c r="HK34" s="874"/>
      <c r="HL34" s="874"/>
      <c r="HM34" s="874"/>
      <c r="HN34" s="874"/>
      <c r="HO34" s="874"/>
      <c r="HP34" s="874"/>
      <c r="HQ34" s="874"/>
      <c r="HR34" s="874"/>
    </row>
    <row r="35" spans="1:226" ht="15" customHeight="1">
      <c r="A35" s="6" t="s">
        <v>617</v>
      </c>
      <c r="B35" s="2">
        <v>861137.26</v>
      </c>
      <c r="C35" s="2">
        <v>744234.75</v>
      </c>
      <c r="D35" s="15"/>
      <c r="E35" s="44"/>
      <c r="F35" s="44"/>
      <c r="G35" s="874"/>
      <c r="H35" s="874">
        <v>2001</v>
      </c>
      <c r="I35" s="874">
        <v>11.13</v>
      </c>
      <c r="J35" s="874">
        <v>12.93</v>
      </c>
      <c r="K35" s="874"/>
      <c r="L35" s="874"/>
      <c r="M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4"/>
      <c r="AO35" s="874"/>
      <c r="AP35" s="874"/>
      <c r="AQ35" s="874"/>
      <c r="AR35" s="874"/>
      <c r="AS35" s="874"/>
      <c r="AT35" s="874"/>
      <c r="AU35" s="874"/>
      <c r="AV35" s="874"/>
      <c r="AW35" s="874"/>
      <c r="AX35" s="874"/>
      <c r="AY35" s="874"/>
      <c r="AZ35" s="874"/>
      <c r="BA35" s="874"/>
      <c r="BB35" s="874"/>
      <c r="BC35" s="874"/>
      <c r="BD35" s="874"/>
      <c r="BE35" s="874"/>
      <c r="BF35" s="874"/>
      <c r="BG35" s="874"/>
      <c r="BH35" s="874"/>
      <c r="BI35" s="874"/>
      <c r="BJ35" s="874"/>
      <c r="BK35" s="874"/>
      <c r="BL35" s="874"/>
      <c r="BM35" s="874"/>
      <c r="BN35" s="874"/>
      <c r="BO35" s="874"/>
      <c r="BP35" s="874"/>
      <c r="BQ35" s="874"/>
      <c r="BR35" s="874"/>
      <c r="BS35" s="874"/>
      <c r="BT35" s="874"/>
      <c r="BU35" s="874"/>
      <c r="BV35" s="874"/>
      <c r="BW35" s="874"/>
      <c r="BX35" s="874"/>
      <c r="BY35" s="874"/>
      <c r="BZ35" s="874"/>
      <c r="CA35" s="874"/>
      <c r="CB35" s="874"/>
      <c r="CC35" s="874"/>
      <c r="CD35" s="874"/>
      <c r="CE35" s="874"/>
      <c r="CF35" s="874"/>
      <c r="CG35" s="874"/>
      <c r="CH35" s="874"/>
      <c r="CI35" s="874"/>
      <c r="CJ35" s="874"/>
      <c r="CK35" s="874"/>
      <c r="CL35" s="874"/>
      <c r="CM35" s="874"/>
      <c r="CN35" s="874"/>
      <c r="CO35" s="874"/>
      <c r="CP35" s="874"/>
      <c r="CQ35" s="874"/>
      <c r="CR35" s="874"/>
      <c r="CS35" s="874"/>
      <c r="CT35" s="874"/>
      <c r="CU35" s="874"/>
      <c r="CV35" s="874"/>
      <c r="CW35" s="874"/>
      <c r="CX35" s="874"/>
      <c r="CY35" s="874"/>
      <c r="CZ35" s="874"/>
      <c r="DA35" s="874"/>
      <c r="DB35" s="874"/>
      <c r="DC35" s="874"/>
      <c r="DD35" s="874"/>
      <c r="DE35" s="874"/>
      <c r="DF35" s="874"/>
      <c r="DG35" s="874"/>
      <c r="DH35" s="874"/>
      <c r="DI35" s="874"/>
      <c r="DJ35" s="874"/>
      <c r="DK35" s="874"/>
      <c r="DL35" s="874"/>
      <c r="DM35" s="874"/>
      <c r="DN35" s="874"/>
      <c r="DO35" s="874"/>
      <c r="DP35" s="874"/>
      <c r="DQ35" s="874"/>
      <c r="DR35" s="874"/>
      <c r="DS35" s="874"/>
      <c r="DT35" s="874"/>
      <c r="DU35" s="874"/>
      <c r="DV35" s="874"/>
      <c r="DW35" s="874"/>
      <c r="DX35" s="874"/>
      <c r="DY35" s="874"/>
      <c r="DZ35" s="874"/>
      <c r="EA35" s="874"/>
      <c r="EB35" s="874"/>
      <c r="EC35" s="874"/>
      <c r="ED35" s="874"/>
      <c r="EE35" s="874"/>
      <c r="EF35" s="874"/>
      <c r="EG35" s="874"/>
      <c r="EH35" s="874"/>
      <c r="EI35" s="874"/>
      <c r="EJ35" s="874"/>
      <c r="EK35" s="874"/>
      <c r="EL35" s="874"/>
      <c r="EM35" s="874"/>
      <c r="EN35" s="874"/>
      <c r="EO35" s="874"/>
      <c r="EP35" s="874"/>
      <c r="EQ35" s="874"/>
      <c r="ER35" s="874"/>
      <c r="ES35" s="874"/>
      <c r="ET35" s="874"/>
      <c r="EU35" s="874"/>
      <c r="EV35" s="874"/>
      <c r="EW35" s="874"/>
      <c r="EX35" s="874"/>
      <c r="EY35" s="874"/>
      <c r="EZ35" s="874"/>
      <c r="FA35" s="874"/>
      <c r="FB35" s="874"/>
      <c r="FC35" s="874"/>
      <c r="FD35" s="874"/>
      <c r="FE35" s="874"/>
      <c r="FF35" s="874"/>
      <c r="FG35" s="874"/>
      <c r="FH35" s="874"/>
      <c r="FI35" s="874"/>
      <c r="FJ35" s="874"/>
      <c r="FK35" s="874"/>
      <c r="FL35" s="874"/>
      <c r="FM35" s="874"/>
      <c r="FN35" s="874"/>
      <c r="FO35" s="874"/>
      <c r="FP35" s="874"/>
      <c r="FQ35" s="874"/>
      <c r="FR35" s="874"/>
      <c r="FS35" s="874"/>
      <c r="FT35" s="874"/>
      <c r="FU35" s="874"/>
      <c r="FV35" s="874"/>
      <c r="FW35" s="874"/>
      <c r="FX35" s="874"/>
      <c r="FY35" s="874"/>
      <c r="FZ35" s="874"/>
      <c r="GA35" s="874"/>
      <c r="GB35" s="874"/>
      <c r="GC35" s="874"/>
      <c r="GD35" s="874"/>
      <c r="GE35" s="874"/>
      <c r="GF35" s="874"/>
      <c r="GG35" s="874"/>
      <c r="GH35" s="874"/>
      <c r="GI35" s="874"/>
      <c r="GJ35" s="874"/>
      <c r="GK35" s="874"/>
      <c r="GL35" s="874"/>
      <c r="GM35" s="874"/>
      <c r="GN35" s="874"/>
      <c r="GO35" s="874"/>
      <c r="GP35" s="874"/>
      <c r="GQ35" s="874"/>
      <c r="GR35" s="874"/>
      <c r="GS35" s="874"/>
      <c r="GT35" s="874"/>
      <c r="GU35" s="874"/>
      <c r="GV35" s="874"/>
      <c r="GW35" s="874"/>
      <c r="GX35" s="874"/>
      <c r="GY35" s="874"/>
      <c r="GZ35" s="874"/>
      <c r="HA35" s="874"/>
      <c r="HB35" s="874"/>
      <c r="HC35" s="874"/>
      <c r="HD35" s="874"/>
      <c r="HE35" s="874"/>
      <c r="HF35" s="874"/>
      <c r="HG35" s="874"/>
      <c r="HH35" s="874"/>
      <c r="HI35" s="874"/>
      <c r="HJ35" s="874"/>
      <c r="HK35" s="874"/>
      <c r="HL35" s="874"/>
      <c r="HM35" s="874"/>
      <c r="HN35" s="874"/>
      <c r="HO35" s="874"/>
      <c r="HP35" s="874"/>
      <c r="HQ35" s="874"/>
      <c r="HR35" s="874"/>
    </row>
    <row r="36" spans="1:226" ht="15" customHeight="1">
      <c r="A36" s="6" t="s">
        <v>618</v>
      </c>
      <c r="B36" s="15">
        <v>30843489.94</v>
      </c>
      <c r="C36" s="15">
        <v>34263854.75</v>
      </c>
      <c r="D36" s="15"/>
      <c r="E36" s="44"/>
      <c r="F36" s="44"/>
      <c r="G36" s="874"/>
      <c r="H36" s="874">
        <v>2002</v>
      </c>
      <c r="I36" s="874">
        <v>10.71</v>
      </c>
      <c r="J36" s="874">
        <v>15.19</v>
      </c>
      <c r="K36" s="874"/>
      <c r="L36" s="874"/>
      <c r="M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874"/>
      <c r="AU36" s="874"/>
      <c r="AV36" s="874"/>
      <c r="AW36" s="874"/>
      <c r="AX36" s="874"/>
      <c r="AY36" s="874"/>
      <c r="AZ36" s="874"/>
      <c r="BA36" s="874"/>
      <c r="BB36" s="874"/>
      <c r="BC36" s="874"/>
      <c r="BD36" s="874"/>
      <c r="BE36" s="874"/>
      <c r="BF36" s="874"/>
      <c r="BG36" s="874"/>
      <c r="BH36" s="874"/>
      <c r="BI36" s="874"/>
      <c r="BJ36" s="874"/>
      <c r="BK36" s="874"/>
      <c r="BL36" s="874"/>
      <c r="BM36" s="874"/>
      <c r="BN36" s="874"/>
      <c r="BO36" s="874"/>
      <c r="BP36" s="874"/>
      <c r="BQ36" s="874"/>
      <c r="BR36" s="874"/>
      <c r="BS36" s="874"/>
      <c r="BT36" s="874"/>
      <c r="BU36" s="874"/>
      <c r="BV36" s="874"/>
      <c r="BW36" s="874"/>
      <c r="BX36" s="874"/>
      <c r="BY36" s="874"/>
      <c r="BZ36" s="874"/>
      <c r="CA36" s="874"/>
      <c r="CB36" s="874"/>
      <c r="CC36" s="874"/>
      <c r="CD36" s="874"/>
      <c r="CE36" s="874"/>
      <c r="CF36" s="874"/>
      <c r="CG36" s="874"/>
      <c r="CH36" s="874"/>
      <c r="CI36" s="874"/>
      <c r="CJ36" s="874"/>
      <c r="CK36" s="874"/>
      <c r="CL36" s="874"/>
      <c r="CM36" s="874"/>
      <c r="CN36" s="874"/>
      <c r="CO36" s="874"/>
      <c r="CP36" s="874"/>
      <c r="CQ36" s="874"/>
      <c r="CR36" s="874"/>
      <c r="CS36" s="874"/>
      <c r="CT36" s="874"/>
      <c r="CU36" s="874"/>
      <c r="CV36" s="874"/>
      <c r="CW36" s="874"/>
      <c r="CX36" s="874"/>
      <c r="CY36" s="874"/>
      <c r="CZ36" s="874"/>
      <c r="DA36" s="874"/>
      <c r="DB36" s="874"/>
      <c r="DC36" s="874"/>
      <c r="DD36" s="874"/>
      <c r="DE36" s="874"/>
      <c r="DF36" s="874"/>
      <c r="DG36" s="874"/>
      <c r="DH36" s="874"/>
      <c r="DI36" s="874"/>
      <c r="DJ36" s="874"/>
      <c r="DK36" s="874"/>
      <c r="DL36" s="874"/>
      <c r="DM36" s="874"/>
      <c r="DN36" s="874"/>
      <c r="DO36" s="874"/>
      <c r="DP36" s="874"/>
      <c r="DQ36" s="874"/>
      <c r="DR36" s="874"/>
      <c r="DS36" s="874"/>
      <c r="DT36" s="874"/>
      <c r="DU36" s="874"/>
      <c r="DV36" s="874"/>
      <c r="DW36" s="874"/>
      <c r="DX36" s="874"/>
      <c r="DY36" s="874"/>
      <c r="DZ36" s="874"/>
      <c r="EA36" s="874"/>
      <c r="EB36" s="874"/>
      <c r="EC36" s="874"/>
      <c r="ED36" s="874"/>
      <c r="EE36" s="874"/>
      <c r="EF36" s="874"/>
      <c r="EG36" s="874"/>
      <c r="EH36" s="874"/>
      <c r="EI36" s="874"/>
      <c r="EJ36" s="874"/>
      <c r="EK36" s="874"/>
      <c r="EL36" s="874"/>
      <c r="EM36" s="874"/>
      <c r="EN36" s="874"/>
      <c r="EO36" s="874"/>
      <c r="EP36" s="874"/>
      <c r="EQ36" s="874"/>
      <c r="ER36" s="874"/>
      <c r="ES36" s="874"/>
      <c r="ET36" s="874"/>
      <c r="EU36" s="874"/>
      <c r="EV36" s="874"/>
      <c r="EW36" s="874"/>
      <c r="EX36" s="874"/>
      <c r="EY36" s="874"/>
      <c r="EZ36" s="874"/>
      <c r="FA36" s="874"/>
      <c r="FB36" s="874"/>
      <c r="FC36" s="874"/>
      <c r="FD36" s="874"/>
      <c r="FE36" s="874"/>
      <c r="FF36" s="874"/>
      <c r="FG36" s="874"/>
      <c r="FH36" s="874"/>
      <c r="FI36" s="874"/>
      <c r="FJ36" s="874"/>
      <c r="FK36" s="874"/>
      <c r="FL36" s="874"/>
      <c r="FM36" s="874"/>
      <c r="FN36" s="874"/>
      <c r="FO36" s="874"/>
      <c r="FP36" s="874"/>
      <c r="FQ36" s="874"/>
      <c r="FR36" s="874"/>
      <c r="FS36" s="874"/>
      <c r="FT36" s="874"/>
      <c r="FU36" s="874"/>
      <c r="FV36" s="874"/>
      <c r="FW36" s="874"/>
      <c r="FX36" s="874"/>
      <c r="FY36" s="874"/>
      <c r="FZ36" s="874"/>
      <c r="GA36" s="874"/>
      <c r="GB36" s="874"/>
      <c r="GC36" s="874"/>
      <c r="GD36" s="874"/>
      <c r="GE36" s="874"/>
      <c r="GF36" s="874"/>
      <c r="GG36" s="874"/>
      <c r="GH36" s="874"/>
      <c r="GI36" s="874"/>
      <c r="GJ36" s="874"/>
      <c r="GK36" s="874"/>
      <c r="GL36" s="874"/>
      <c r="GM36" s="874"/>
      <c r="GN36" s="874"/>
      <c r="GO36" s="874"/>
      <c r="GP36" s="874"/>
      <c r="GQ36" s="874"/>
      <c r="GR36" s="874"/>
      <c r="GS36" s="874"/>
      <c r="GT36" s="874"/>
      <c r="GU36" s="874"/>
      <c r="GV36" s="874"/>
      <c r="GW36" s="874"/>
      <c r="GX36" s="874"/>
      <c r="GY36" s="874"/>
      <c r="GZ36" s="874"/>
      <c r="HA36" s="874"/>
      <c r="HB36" s="874"/>
      <c r="HC36" s="874"/>
      <c r="HD36" s="874"/>
      <c r="HE36" s="874"/>
      <c r="HF36" s="874"/>
      <c r="HG36" s="874"/>
      <c r="HH36" s="874"/>
      <c r="HI36" s="874"/>
      <c r="HJ36" s="874"/>
      <c r="HK36" s="874"/>
      <c r="HL36" s="874"/>
      <c r="HM36" s="874"/>
      <c r="HN36" s="874"/>
      <c r="HO36" s="874"/>
      <c r="HP36" s="874"/>
      <c r="HQ36" s="874"/>
      <c r="HR36" s="874"/>
    </row>
    <row r="37" spans="1:226" ht="13.5" customHeight="1">
      <c r="A37" s="6"/>
      <c r="B37" s="76"/>
      <c r="C37" s="76"/>
      <c r="D37" s="76"/>
      <c r="E37" s="44"/>
      <c r="F37" s="44"/>
      <c r="G37" s="874"/>
      <c r="H37" s="874">
        <v>2003</v>
      </c>
      <c r="I37" s="77">
        <v>10.9237</v>
      </c>
      <c r="J37" s="77">
        <v>15.3003</v>
      </c>
      <c r="K37" s="874"/>
      <c r="L37" s="874"/>
      <c r="M37" s="874"/>
      <c r="Q37" s="874"/>
      <c r="R37" s="874"/>
      <c r="S37" s="874"/>
      <c r="T37" s="874"/>
      <c r="U37" s="874"/>
      <c r="V37" s="874"/>
      <c r="W37" s="874"/>
      <c r="X37" s="874"/>
      <c r="Y37" s="874"/>
      <c r="Z37" s="874"/>
      <c r="AA37" s="874"/>
      <c r="AB37" s="874"/>
      <c r="AC37" s="874"/>
      <c r="AD37" s="874"/>
      <c r="AE37" s="874"/>
      <c r="AF37" s="874"/>
      <c r="AG37" s="874"/>
      <c r="AH37" s="874"/>
      <c r="AI37" s="874"/>
      <c r="AJ37" s="874"/>
      <c r="AK37" s="874"/>
      <c r="AL37" s="874"/>
      <c r="AM37" s="874"/>
      <c r="AN37" s="874"/>
      <c r="AO37" s="874"/>
      <c r="AP37" s="874"/>
      <c r="AQ37" s="874"/>
      <c r="AR37" s="874"/>
      <c r="AS37" s="874"/>
      <c r="AT37" s="874"/>
      <c r="AU37" s="874"/>
      <c r="AV37" s="874"/>
      <c r="AW37" s="874"/>
      <c r="AX37" s="874"/>
      <c r="AY37" s="874"/>
      <c r="AZ37" s="874"/>
      <c r="BA37" s="874"/>
      <c r="BB37" s="874"/>
      <c r="BC37" s="874"/>
      <c r="BD37" s="874"/>
      <c r="BE37" s="874"/>
      <c r="BF37" s="874"/>
      <c r="BG37" s="874"/>
      <c r="BH37" s="874"/>
      <c r="BI37" s="874"/>
      <c r="BJ37" s="874"/>
      <c r="BK37" s="874"/>
      <c r="BL37" s="874"/>
      <c r="BM37" s="874"/>
      <c r="BN37" s="874"/>
      <c r="BO37" s="874"/>
      <c r="BP37" s="874"/>
      <c r="BQ37" s="874"/>
      <c r="BR37" s="874"/>
      <c r="BS37" s="874"/>
      <c r="BT37" s="874"/>
      <c r="BU37" s="874"/>
      <c r="BV37" s="874"/>
      <c r="BW37" s="874"/>
      <c r="BX37" s="874"/>
      <c r="BY37" s="874"/>
      <c r="BZ37" s="874"/>
      <c r="CA37" s="874"/>
      <c r="CB37" s="874"/>
      <c r="CC37" s="874"/>
      <c r="CD37" s="874"/>
      <c r="CE37" s="874"/>
      <c r="CF37" s="874"/>
      <c r="CG37" s="874"/>
      <c r="CH37" s="874"/>
      <c r="CI37" s="874"/>
      <c r="CJ37" s="874"/>
      <c r="CK37" s="874"/>
      <c r="CL37" s="874"/>
      <c r="CM37" s="874"/>
      <c r="CN37" s="874"/>
      <c r="CO37" s="874"/>
      <c r="CP37" s="874"/>
      <c r="CQ37" s="874"/>
      <c r="CR37" s="874"/>
      <c r="CS37" s="874"/>
      <c r="CT37" s="874"/>
      <c r="CU37" s="874"/>
      <c r="CV37" s="874"/>
      <c r="CW37" s="874"/>
      <c r="CX37" s="874"/>
      <c r="CY37" s="874"/>
      <c r="CZ37" s="874"/>
      <c r="DA37" s="874"/>
      <c r="DB37" s="874"/>
      <c r="DC37" s="874"/>
      <c r="DD37" s="874"/>
      <c r="DE37" s="874"/>
      <c r="DF37" s="874"/>
      <c r="DG37" s="874"/>
      <c r="DH37" s="874"/>
      <c r="DI37" s="874"/>
      <c r="DJ37" s="874"/>
      <c r="DK37" s="874"/>
      <c r="DL37" s="874"/>
      <c r="DM37" s="874"/>
      <c r="DN37" s="874"/>
      <c r="DO37" s="874"/>
      <c r="DP37" s="874"/>
      <c r="DQ37" s="874"/>
      <c r="DR37" s="874"/>
      <c r="DS37" s="874"/>
      <c r="DT37" s="874"/>
      <c r="DU37" s="874"/>
      <c r="DV37" s="874"/>
      <c r="DW37" s="874"/>
      <c r="DX37" s="874"/>
      <c r="DY37" s="874"/>
      <c r="DZ37" s="874"/>
      <c r="EA37" s="874"/>
      <c r="EB37" s="874"/>
      <c r="EC37" s="874"/>
      <c r="ED37" s="874"/>
      <c r="EE37" s="874"/>
      <c r="EF37" s="874"/>
      <c r="EG37" s="874"/>
      <c r="EH37" s="874"/>
      <c r="EI37" s="874"/>
      <c r="EJ37" s="874"/>
      <c r="EK37" s="874"/>
      <c r="EL37" s="874"/>
      <c r="EM37" s="874"/>
      <c r="EN37" s="874"/>
      <c r="EO37" s="874"/>
      <c r="EP37" s="874"/>
      <c r="EQ37" s="874"/>
      <c r="ER37" s="874"/>
      <c r="ES37" s="874"/>
      <c r="ET37" s="874"/>
      <c r="EU37" s="874"/>
      <c r="EV37" s="874"/>
      <c r="EW37" s="874"/>
      <c r="EX37" s="874"/>
      <c r="EY37" s="874"/>
      <c r="EZ37" s="874"/>
      <c r="FA37" s="874"/>
      <c r="FB37" s="874"/>
      <c r="FC37" s="874"/>
      <c r="FD37" s="874"/>
      <c r="FE37" s="874"/>
      <c r="FF37" s="874"/>
      <c r="FG37" s="874"/>
      <c r="FH37" s="874"/>
      <c r="FI37" s="874"/>
      <c r="FJ37" s="874"/>
      <c r="FK37" s="874"/>
      <c r="FL37" s="874"/>
      <c r="FM37" s="874"/>
      <c r="FN37" s="874"/>
      <c r="FO37" s="874"/>
      <c r="FP37" s="874"/>
      <c r="FQ37" s="874"/>
      <c r="FR37" s="874"/>
      <c r="FS37" s="874"/>
      <c r="FT37" s="874"/>
      <c r="FU37" s="874"/>
      <c r="FV37" s="874"/>
      <c r="FW37" s="874"/>
      <c r="FX37" s="874"/>
      <c r="FY37" s="874"/>
      <c r="FZ37" s="874"/>
      <c r="GA37" s="874"/>
      <c r="GB37" s="874"/>
      <c r="GC37" s="874"/>
      <c r="GD37" s="874"/>
      <c r="GE37" s="874"/>
      <c r="GF37" s="874"/>
      <c r="GG37" s="874"/>
      <c r="GH37" s="874"/>
      <c r="GI37" s="874"/>
      <c r="GJ37" s="874"/>
      <c r="GK37" s="874"/>
      <c r="GL37" s="874"/>
      <c r="GM37" s="874"/>
      <c r="GN37" s="874"/>
      <c r="GO37" s="874"/>
      <c r="GP37" s="874"/>
      <c r="GQ37" s="874"/>
      <c r="GR37" s="874"/>
      <c r="GS37" s="874"/>
      <c r="GT37" s="874"/>
      <c r="GU37" s="874"/>
      <c r="GV37" s="874"/>
      <c r="GW37" s="874"/>
      <c r="GX37" s="874"/>
      <c r="GY37" s="874"/>
      <c r="GZ37" s="874"/>
      <c r="HA37" s="874"/>
      <c r="HB37" s="874"/>
      <c r="HC37" s="874"/>
      <c r="HD37" s="874"/>
      <c r="HE37" s="874"/>
      <c r="HF37" s="874"/>
      <c r="HG37" s="874"/>
      <c r="HH37" s="874"/>
      <c r="HI37" s="874"/>
      <c r="HJ37" s="874"/>
      <c r="HK37" s="874"/>
      <c r="HL37" s="874"/>
      <c r="HM37" s="874"/>
      <c r="HN37" s="874"/>
      <c r="HO37" s="874"/>
      <c r="HP37" s="874"/>
      <c r="HQ37" s="874"/>
      <c r="HR37" s="874"/>
    </row>
    <row r="38" spans="1:226" ht="15.75" customHeight="1" thickBot="1">
      <c r="A38" s="78" t="s">
        <v>619</v>
      </c>
      <c r="B38" s="79">
        <v>86341538.71</v>
      </c>
      <c r="C38" s="79">
        <v>86367498</v>
      </c>
      <c r="D38" s="76"/>
      <c r="E38" s="44"/>
      <c r="F38" s="44"/>
      <c r="G38" s="874"/>
      <c r="H38" s="874">
        <v>2004</v>
      </c>
      <c r="I38" s="77">
        <v>11.9538</v>
      </c>
      <c r="J38" s="77">
        <v>16.7137</v>
      </c>
      <c r="K38" s="874"/>
      <c r="L38" s="874"/>
      <c r="M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874"/>
      <c r="AM38" s="874"/>
      <c r="AN38" s="874"/>
      <c r="AO38" s="874"/>
      <c r="AP38" s="874"/>
      <c r="AQ38" s="874"/>
      <c r="AR38" s="874"/>
      <c r="AS38" s="874"/>
      <c r="AT38" s="874"/>
      <c r="AU38" s="874"/>
      <c r="AV38" s="874"/>
      <c r="AW38" s="874"/>
      <c r="AX38" s="874"/>
      <c r="AY38" s="874"/>
      <c r="AZ38" s="874"/>
      <c r="BA38" s="874"/>
      <c r="BB38" s="874"/>
      <c r="BC38" s="874"/>
      <c r="BD38" s="874"/>
      <c r="BE38" s="874"/>
      <c r="BF38" s="874"/>
      <c r="BG38" s="874"/>
      <c r="BH38" s="874"/>
      <c r="BI38" s="874"/>
      <c r="BJ38" s="874"/>
      <c r="BK38" s="874"/>
      <c r="BL38" s="874"/>
      <c r="BM38" s="874"/>
      <c r="BN38" s="874"/>
      <c r="BO38" s="874"/>
      <c r="BP38" s="874"/>
      <c r="BQ38" s="874"/>
      <c r="BR38" s="874"/>
      <c r="BS38" s="874"/>
      <c r="BT38" s="874"/>
      <c r="BU38" s="874"/>
      <c r="BV38" s="874"/>
      <c r="BW38" s="874"/>
      <c r="BX38" s="874"/>
      <c r="BY38" s="874"/>
      <c r="BZ38" s="874"/>
      <c r="CA38" s="874"/>
      <c r="CB38" s="874"/>
      <c r="CC38" s="874"/>
      <c r="CD38" s="874"/>
      <c r="CE38" s="874"/>
      <c r="CF38" s="874"/>
      <c r="CG38" s="874"/>
      <c r="CH38" s="874"/>
      <c r="CI38" s="874"/>
      <c r="CJ38" s="874"/>
      <c r="CK38" s="874"/>
      <c r="CL38" s="874"/>
      <c r="CM38" s="874"/>
      <c r="CN38" s="874"/>
      <c r="CO38" s="874"/>
      <c r="CP38" s="874"/>
      <c r="CQ38" s="874"/>
      <c r="CR38" s="874"/>
      <c r="CS38" s="874"/>
      <c r="CT38" s="874"/>
      <c r="CU38" s="874"/>
      <c r="CV38" s="874"/>
      <c r="CW38" s="874"/>
      <c r="CX38" s="874"/>
      <c r="CY38" s="874"/>
      <c r="CZ38" s="874"/>
      <c r="DA38" s="874"/>
      <c r="DB38" s="874"/>
      <c r="DC38" s="874"/>
      <c r="DD38" s="874"/>
      <c r="DE38" s="874"/>
      <c r="DF38" s="874"/>
      <c r="DG38" s="874"/>
      <c r="DH38" s="874"/>
      <c r="DI38" s="874"/>
      <c r="DJ38" s="874"/>
      <c r="DK38" s="874"/>
      <c r="DL38" s="874"/>
      <c r="DM38" s="874"/>
      <c r="DN38" s="874"/>
      <c r="DO38" s="874"/>
      <c r="DP38" s="874"/>
      <c r="DQ38" s="874"/>
      <c r="DR38" s="874"/>
      <c r="DS38" s="874"/>
      <c r="DT38" s="874"/>
      <c r="DU38" s="874"/>
      <c r="DV38" s="874"/>
      <c r="DW38" s="874"/>
      <c r="DX38" s="874"/>
      <c r="DY38" s="874"/>
      <c r="DZ38" s="874"/>
      <c r="EA38" s="874"/>
      <c r="EB38" s="874"/>
      <c r="EC38" s="874"/>
      <c r="ED38" s="874"/>
      <c r="EE38" s="874"/>
      <c r="EF38" s="874"/>
      <c r="EG38" s="874"/>
      <c r="EH38" s="874"/>
      <c r="EI38" s="874"/>
      <c r="EJ38" s="874"/>
      <c r="EK38" s="874"/>
      <c r="EL38" s="874"/>
      <c r="EM38" s="874"/>
      <c r="EN38" s="874"/>
      <c r="EO38" s="874"/>
      <c r="EP38" s="874"/>
      <c r="EQ38" s="874"/>
      <c r="ER38" s="874"/>
      <c r="ES38" s="874"/>
      <c r="ET38" s="874"/>
      <c r="EU38" s="874"/>
      <c r="EV38" s="874"/>
      <c r="EW38" s="874"/>
      <c r="EX38" s="874"/>
      <c r="EY38" s="874"/>
      <c r="EZ38" s="874"/>
      <c r="FA38" s="874"/>
      <c r="FB38" s="874"/>
      <c r="FC38" s="874"/>
      <c r="FD38" s="874"/>
      <c r="FE38" s="874"/>
      <c r="FF38" s="874"/>
      <c r="FG38" s="874"/>
      <c r="FH38" s="874"/>
      <c r="FI38" s="874"/>
      <c r="FJ38" s="874"/>
      <c r="FK38" s="874"/>
      <c r="FL38" s="874"/>
      <c r="FM38" s="874"/>
      <c r="FN38" s="874"/>
      <c r="FO38" s="874"/>
      <c r="FP38" s="874"/>
      <c r="FQ38" s="874"/>
      <c r="FR38" s="874"/>
      <c r="FS38" s="874"/>
      <c r="FT38" s="874"/>
      <c r="FU38" s="874"/>
      <c r="FV38" s="874"/>
      <c r="FW38" s="874"/>
      <c r="FX38" s="874"/>
      <c r="FY38" s="874"/>
      <c r="FZ38" s="874"/>
      <c r="GA38" s="874"/>
      <c r="GB38" s="874"/>
      <c r="GC38" s="874"/>
      <c r="GD38" s="874"/>
      <c r="GE38" s="874"/>
      <c r="GF38" s="874"/>
      <c r="GG38" s="874"/>
      <c r="GH38" s="874"/>
      <c r="GI38" s="874"/>
      <c r="GJ38" s="874"/>
      <c r="GK38" s="874"/>
      <c r="GL38" s="874"/>
      <c r="GM38" s="874"/>
      <c r="GN38" s="874"/>
      <c r="GO38" s="874"/>
      <c r="GP38" s="874"/>
      <c r="GQ38" s="874"/>
      <c r="GR38" s="874"/>
      <c r="GS38" s="874"/>
      <c r="GT38" s="874"/>
      <c r="GU38" s="874"/>
      <c r="GV38" s="874"/>
      <c r="GW38" s="874"/>
      <c r="GX38" s="874"/>
      <c r="GY38" s="874"/>
      <c r="GZ38" s="874"/>
      <c r="HA38" s="874"/>
      <c r="HB38" s="874"/>
      <c r="HC38" s="874"/>
      <c r="HD38" s="874"/>
      <c r="HE38" s="874"/>
      <c r="HF38" s="874"/>
      <c r="HG38" s="874"/>
      <c r="HH38" s="874"/>
      <c r="HI38" s="874"/>
      <c r="HJ38" s="874"/>
      <c r="HK38" s="874"/>
      <c r="HL38" s="874"/>
      <c r="HM38" s="874"/>
      <c r="HN38" s="874"/>
      <c r="HO38" s="874"/>
      <c r="HP38" s="874"/>
      <c r="HQ38" s="874"/>
      <c r="HR38" s="874"/>
    </row>
    <row r="39" spans="1:226" ht="13.5" customHeight="1" thickTop="1">
      <c r="A39" s="80"/>
      <c r="B39" s="81"/>
      <c r="C39" s="81"/>
      <c r="D39" s="76"/>
      <c r="E39" s="44"/>
      <c r="F39" s="44"/>
      <c r="G39" s="874"/>
      <c r="H39" s="874">
        <v>2005</v>
      </c>
      <c r="I39" s="77">
        <v>13.755</v>
      </c>
      <c r="J39" s="77">
        <v>17.723</v>
      </c>
      <c r="K39" s="874"/>
      <c r="L39" s="874"/>
      <c r="M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874"/>
      <c r="AM39" s="874"/>
      <c r="AN39" s="874"/>
      <c r="AO39" s="874"/>
      <c r="AP39" s="874"/>
      <c r="AQ39" s="874"/>
      <c r="AR39" s="874"/>
      <c r="AS39" s="874"/>
      <c r="AT39" s="874"/>
      <c r="AU39" s="874"/>
      <c r="AV39" s="874"/>
      <c r="AW39" s="874"/>
      <c r="AX39" s="874"/>
      <c r="AY39" s="874"/>
      <c r="AZ39" s="874"/>
      <c r="BA39" s="874"/>
      <c r="BB39" s="874"/>
      <c r="BC39" s="874"/>
      <c r="BD39" s="874"/>
      <c r="BE39" s="874"/>
      <c r="BF39" s="874"/>
      <c r="BG39" s="874"/>
      <c r="BH39" s="874"/>
      <c r="BI39" s="874"/>
      <c r="BJ39" s="874"/>
      <c r="BK39" s="874"/>
      <c r="BL39" s="874"/>
      <c r="BM39" s="874"/>
      <c r="BN39" s="874"/>
      <c r="BO39" s="874"/>
      <c r="BP39" s="874"/>
      <c r="BQ39" s="874"/>
      <c r="BR39" s="874"/>
      <c r="BS39" s="874"/>
      <c r="BT39" s="874"/>
      <c r="BU39" s="874"/>
      <c r="BV39" s="874"/>
      <c r="BW39" s="874"/>
      <c r="BX39" s="874"/>
      <c r="BY39" s="874"/>
      <c r="BZ39" s="874"/>
      <c r="CA39" s="874"/>
      <c r="CB39" s="874"/>
      <c r="CC39" s="874"/>
      <c r="CD39" s="874"/>
      <c r="CE39" s="874"/>
      <c r="CF39" s="874"/>
      <c r="CG39" s="874"/>
      <c r="CH39" s="874"/>
      <c r="CI39" s="874"/>
      <c r="CJ39" s="874"/>
      <c r="CK39" s="874"/>
      <c r="CL39" s="874"/>
      <c r="CM39" s="874"/>
      <c r="CN39" s="874"/>
      <c r="CO39" s="874"/>
      <c r="CP39" s="874"/>
      <c r="CQ39" s="874"/>
      <c r="CR39" s="874"/>
      <c r="CS39" s="874"/>
      <c r="CT39" s="874"/>
      <c r="CU39" s="874"/>
      <c r="CV39" s="874"/>
      <c r="CW39" s="874"/>
      <c r="CX39" s="874"/>
      <c r="CY39" s="874"/>
      <c r="CZ39" s="874"/>
      <c r="DA39" s="874"/>
      <c r="DB39" s="874"/>
      <c r="DC39" s="874"/>
      <c r="DD39" s="874"/>
      <c r="DE39" s="874"/>
      <c r="DF39" s="874"/>
      <c r="DG39" s="874"/>
      <c r="DH39" s="874"/>
      <c r="DI39" s="874"/>
      <c r="DJ39" s="874"/>
      <c r="DK39" s="874"/>
      <c r="DL39" s="874"/>
      <c r="DM39" s="874"/>
      <c r="DN39" s="874"/>
      <c r="DO39" s="874"/>
      <c r="DP39" s="874"/>
      <c r="DQ39" s="874"/>
      <c r="DR39" s="874"/>
      <c r="DS39" s="874"/>
      <c r="DT39" s="874"/>
      <c r="DU39" s="874"/>
      <c r="DV39" s="874"/>
      <c r="DW39" s="874"/>
      <c r="DX39" s="874"/>
      <c r="DY39" s="874"/>
      <c r="DZ39" s="874"/>
      <c r="EA39" s="874"/>
      <c r="EB39" s="874"/>
      <c r="EC39" s="874"/>
      <c r="ED39" s="874"/>
      <c r="EE39" s="874"/>
      <c r="EF39" s="874"/>
      <c r="EG39" s="874"/>
      <c r="EH39" s="874"/>
      <c r="EI39" s="874"/>
      <c r="EJ39" s="874"/>
      <c r="EK39" s="874"/>
      <c r="EL39" s="874"/>
      <c r="EM39" s="874"/>
      <c r="EN39" s="874"/>
      <c r="EO39" s="874"/>
      <c r="EP39" s="874"/>
      <c r="EQ39" s="874"/>
      <c r="ER39" s="874"/>
      <c r="ES39" s="874"/>
      <c r="ET39" s="874"/>
      <c r="EU39" s="874"/>
      <c r="EV39" s="874"/>
      <c r="EW39" s="874"/>
      <c r="EX39" s="874"/>
      <c r="EY39" s="874"/>
      <c r="EZ39" s="874"/>
      <c r="FA39" s="874"/>
      <c r="FB39" s="874"/>
      <c r="FC39" s="874"/>
      <c r="FD39" s="874"/>
      <c r="FE39" s="874"/>
      <c r="FF39" s="874"/>
      <c r="FG39" s="874"/>
      <c r="FH39" s="874"/>
      <c r="FI39" s="874"/>
      <c r="FJ39" s="874"/>
      <c r="FK39" s="874"/>
      <c r="FL39" s="874"/>
      <c r="FM39" s="874"/>
      <c r="FN39" s="874"/>
      <c r="FO39" s="874"/>
      <c r="FP39" s="874"/>
      <c r="FQ39" s="874"/>
      <c r="FR39" s="874"/>
      <c r="FS39" s="874"/>
      <c r="FT39" s="874"/>
      <c r="FU39" s="874"/>
      <c r="FV39" s="874"/>
      <c r="FW39" s="874"/>
      <c r="FX39" s="874"/>
      <c r="FY39" s="874"/>
      <c r="FZ39" s="874"/>
      <c r="GA39" s="874"/>
      <c r="GB39" s="874"/>
      <c r="GC39" s="874"/>
      <c r="GD39" s="874"/>
      <c r="GE39" s="874"/>
      <c r="GF39" s="874"/>
      <c r="GG39" s="874"/>
      <c r="GH39" s="874"/>
      <c r="GI39" s="874"/>
      <c r="GJ39" s="874"/>
      <c r="GK39" s="874"/>
      <c r="GL39" s="874"/>
      <c r="GM39" s="874"/>
      <c r="GN39" s="874"/>
      <c r="GO39" s="874"/>
      <c r="GP39" s="874"/>
      <c r="GQ39" s="874"/>
      <c r="GR39" s="874"/>
      <c r="GS39" s="874"/>
      <c r="GT39" s="874"/>
      <c r="GU39" s="874"/>
      <c r="GV39" s="874"/>
      <c r="GW39" s="874"/>
      <c r="GX39" s="874"/>
      <c r="GY39" s="874"/>
      <c r="GZ39" s="874"/>
      <c r="HA39" s="874"/>
      <c r="HB39" s="874"/>
      <c r="HC39" s="874"/>
      <c r="HD39" s="874"/>
      <c r="HE39" s="874"/>
      <c r="HF39" s="874"/>
      <c r="HG39" s="874"/>
      <c r="HH39" s="874"/>
      <c r="HI39" s="874"/>
      <c r="HJ39" s="874"/>
      <c r="HK39" s="874"/>
      <c r="HL39" s="874"/>
      <c r="HM39" s="874"/>
      <c r="HN39" s="874"/>
      <c r="HO39" s="874"/>
      <c r="HP39" s="874"/>
      <c r="HQ39" s="874"/>
      <c r="HR39" s="874"/>
    </row>
    <row r="40" spans="1:226" ht="15.75" customHeight="1">
      <c r="A40" s="51" t="s">
        <v>620</v>
      </c>
      <c r="B40" s="82">
        <v>0.6111641628187628</v>
      </c>
      <c r="C40" s="82">
        <v>0.6151842294019142</v>
      </c>
      <c r="D40" s="83"/>
      <c r="E40" s="44"/>
      <c r="F40" s="44"/>
      <c r="G40" s="874"/>
      <c r="H40" s="874">
        <v>2006</v>
      </c>
      <c r="I40" s="77">
        <v>14.903528</v>
      </c>
      <c r="J40" s="77">
        <v>18.971192</v>
      </c>
      <c r="K40" s="874"/>
      <c r="L40" s="874"/>
      <c r="M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874"/>
      <c r="AM40" s="874"/>
      <c r="AN40" s="874"/>
      <c r="AO40" s="874"/>
      <c r="AP40" s="874"/>
      <c r="AQ40" s="874"/>
      <c r="AR40" s="874"/>
      <c r="AS40" s="874"/>
      <c r="AT40" s="874"/>
      <c r="AU40" s="874"/>
      <c r="AV40" s="874"/>
      <c r="AW40" s="874"/>
      <c r="AX40" s="874"/>
      <c r="AY40" s="874"/>
      <c r="AZ40" s="874"/>
      <c r="BA40" s="874"/>
      <c r="BB40" s="874"/>
      <c r="BC40" s="874"/>
      <c r="BD40" s="874"/>
      <c r="BE40" s="874"/>
      <c r="BF40" s="874"/>
      <c r="BG40" s="874"/>
      <c r="BH40" s="874"/>
      <c r="BI40" s="874"/>
      <c r="BJ40" s="874"/>
      <c r="BK40" s="874"/>
      <c r="BL40" s="874"/>
      <c r="BM40" s="874"/>
      <c r="BN40" s="874"/>
      <c r="BO40" s="874"/>
      <c r="BP40" s="874"/>
      <c r="BQ40" s="874"/>
      <c r="BR40" s="874"/>
      <c r="BS40" s="874"/>
      <c r="BT40" s="874"/>
      <c r="BU40" s="874"/>
      <c r="BV40" s="874"/>
      <c r="BW40" s="874"/>
      <c r="BX40" s="874"/>
      <c r="BY40" s="874"/>
      <c r="BZ40" s="874"/>
      <c r="CA40" s="874"/>
      <c r="CB40" s="874"/>
      <c r="CC40" s="874"/>
      <c r="CD40" s="874"/>
      <c r="CE40" s="874"/>
      <c r="CF40" s="874"/>
      <c r="CG40" s="874"/>
      <c r="CH40" s="874"/>
      <c r="CI40" s="874"/>
      <c r="CJ40" s="874"/>
      <c r="CK40" s="874"/>
      <c r="CL40" s="874"/>
      <c r="CM40" s="874"/>
      <c r="CN40" s="874"/>
      <c r="CO40" s="874"/>
      <c r="CP40" s="874"/>
      <c r="CQ40" s="874"/>
      <c r="CR40" s="874"/>
      <c r="CS40" s="874"/>
      <c r="CT40" s="874"/>
      <c r="CU40" s="874"/>
      <c r="CV40" s="874"/>
      <c r="CW40" s="874"/>
      <c r="CX40" s="874"/>
      <c r="CY40" s="874"/>
      <c r="CZ40" s="874"/>
      <c r="DA40" s="874"/>
      <c r="DB40" s="874"/>
      <c r="DC40" s="874"/>
      <c r="DD40" s="874"/>
      <c r="DE40" s="874"/>
      <c r="DF40" s="874"/>
      <c r="DG40" s="874"/>
      <c r="DH40" s="874"/>
      <c r="DI40" s="874"/>
      <c r="DJ40" s="874"/>
      <c r="DK40" s="874"/>
      <c r="DL40" s="874"/>
      <c r="DM40" s="874"/>
      <c r="DN40" s="874"/>
      <c r="DO40" s="874"/>
      <c r="DP40" s="874"/>
      <c r="DQ40" s="874"/>
      <c r="DR40" s="874"/>
      <c r="DS40" s="874"/>
      <c r="DT40" s="874"/>
      <c r="DU40" s="874"/>
      <c r="DV40" s="874"/>
      <c r="DW40" s="874"/>
      <c r="DX40" s="874"/>
      <c r="DY40" s="874"/>
      <c r="DZ40" s="874"/>
      <c r="EA40" s="874"/>
      <c r="EB40" s="874"/>
      <c r="EC40" s="874"/>
      <c r="ED40" s="874"/>
      <c r="EE40" s="874"/>
      <c r="EF40" s="874"/>
      <c r="EG40" s="874"/>
      <c r="EH40" s="874"/>
      <c r="EI40" s="874"/>
      <c r="EJ40" s="874"/>
      <c r="EK40" s="874"/>
      <c r="EL40" s="874"/>
      <c r="EM40" s="874"/>
      <c r="EN40" s="874"/>
      <c r="EO40" s="874"/>
      <c r="EP40" s="874"/>
      <c r="EQ40" s="874"/>
      <c r="ER40" s="874"/>
      <c r="ES40" s="874"/>
      <c r="ET40" s="874"/>
      <c r="EU40" s="874"/>
      <c r="EV40" s="874"/>
      <c r="EW40" s="874"/>
      <c r="EX40" s="874"/>
      <c r="EY40" s="874"/>
      <c r="EZ40" s="874"/>
      <c r="FA40" s="874"/>
      <c r="FB40" s="874"/>
      <c r="FC40" s="874"/>
      <c r="FD40" s="874"/>
      <c r="FE40" s="874"/>
      <c r="FF40" s="874"/>
      <c r="FG40" s="874"/>
      <c r="FH40" s="874"/>
      <c r="FI40" s="874"/>
      <c r="FJ40" s="874"/>
      <c r="FK40" s="874"/>
      <c r="FL40" s="874"/>
      <c r="FM40" s="874"/>
      <c r="FN40" s="874"/>
      <c r="FO40" s="874"/>
      <c r="FP40" s="874"/>
      <c r="FQ40" s="874"/>
      <c r="FR40" s="874"/>
      <c r="FS40" s="874"/>
      <c r="FT40" s="874"/>
      <c r="FU40" s="874"/>
      <c r="FV40" s="874"/>
      <c r="FW40" s="874"/>
      <c r="FX40" s="874"/>
      <c r="FY40" s="874"/>
      <c r="FZ40" s="874"/>
      <c r="GA40" s="874"/>
      <c r="GB40" s="874"/>
      <c r="GC40" s="874"/>
      <c r="GD40" s="874"/>
      <c r="GE40" s="874"/>
      <c r="GF40" s="874"/>
      <c r="GG40" s="874"/>
      <c r="GH40" s="874"/>
      <c r="GI40" s="874"/>
      <c r="GJ40" s="874"/>
      <c r="GK40" s="874"/>
      <c r="GL40" s="874"/>
      <c r="GM40" s="874"/>
      <c r="GN40" s="874"/>
      <c r="GO40" s="874"/>
      <c r="GP40" s="874"/>
      <c r="GQ40" s="874"/>
      <c r="GR40" s="874"/>
      <c r="GS40" s="874"/>
      <c r="GT40" s="874"/>
      <c r="GU40" s="874"/>
      <c r="GV40" s="874"/>
      <c r="GW40" s="874"/>
      <c r="GX40" s="874"/>
      <c r="GY40" s="874"/>
      <c r="GZ40" s="874"/>
      <c r="HA40" s="874"/>
      <c r="HB40" s="874"/>
      <c r="HC40" s="874"/>
      <c r="HD40" s="874"/>
      <c r="HE40" s="874"/>
      <c r="HF40" s="874"/>
      <c r="HG40" s="874"/>
      <c r="HH40" s="874"/>
      <c r="HI40" s="874"/>
      <c r="HJ40" s="874"/>
      <c r="HK40" s="874"/>
      <c r="HL40" s="874"/>
      <c r="HM40" s="874"/>
      <c r="HN40" s="874"/>
      <c r="HO40" s="874"/>
      <c r="HP40" s="874"/>
      <c r="HQ40" s="874"/>
      <c r="HR40" s="874"/>
    </row>
    <row r="41" spans="1:226" ht="13.5" customHeight="1">
      <c r="A41" s="51"/>
      <c r="B41" s="874"/>
      <c r="C41" s="874"/>
      <c r="D41" s="874"/>
      <c r="E41" s="44"/>
      <c r="F41" s="44"/>
      <c r="G41" s="874"/>
      <c r="H41" s="874">
        <v>2007</v>
      </c>
      <c r="I41" s="77">
        <v>15.632781</v>
      </c>
      <c r="J41" s="77">
        <v>19.617565</v>
      </c>
      <c r="K41" s="874"/>
      <c r="L41" s="874"/>
      <c r="M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874"/>
      <c r="AX41" s="874"/>
      <c r="AY41" s="874"/>
      <c r="AZ41" s="874"/>
      <c r="BA41" s="874"/>
      <c r="BB41" s="874"/>
      <c r="BC41" s="874"/>
      <c r="BD41" s="874"/>
      <c r="BE41" s="874"/>
      <c r="BF41" s="874"/>
      <c r="BG41" s="874"/>
      <c r="BH41" s="874"/>
      <c r="BI41" s="874"/>
      <c r="BJ41" s="874"/>
      <c r="BK41" s="874"/>
      <c r="BL41" s="874"/>
      <c r="BM41" s="874"/>
      <c r="BN41" s="874"/>
      <c r="BO41" s="874"/>
      <c r="BP41" s="874"/>
      <c r="BQ41" s="874"/>
      <c r="BR41" s="874"/>
      <c r="BS41" s="874"/>
      <c r="BT41" s="874"/>
      <c r="BU41" s="874"/>
      <c r="BV41" s="874"/>
      <c r="BW41" s="874"/>
      <c r="BX41" s="874"/>
      <c r="BY41" s="874"/>
      <c r="BZ41" s="874"/>
      <c r="CA41" s="874"/>
      <c r="CB41" s="874"/>
      <c r="CC41" s="874"/>
      <c r="CD41" s="874"/>
      <c r="CE41" s="874"/>
      <c r="CF41" s="874"/>
      <c r="CG41" s="874"/>
      <c r="CH41" s="874"/>
      <c r="CI41" s="874"/>
      <c r="CJ41" s="874"/>
      <c r="CK41" s="874"/>
      <c r="CL41" s="874"/>
      <c r="CM41" s="874"/>
      <c r="CN41" s="874"/>
      <c r="CO41" s="874"/>
      <c r="CP41" s="874"/>
      <c r="CQ41" s="874"/>
      <c r="CR41" s="874"/>
      <c r="CS41" s="874"/>
      <c r="CT41" s="874"/>
      <c r="CU41" s="874"/>
      <c r="CV41" s="874"/>
      <c r="CW41" s="874"/>
      <c r="CX41" s="874"/>
      <c r="CY41" s="874"/>
      <c r="CZ41" s="874"/>
      <c r="DA41" s="874"/>
      <c r="DB41" s="874"/>
      <c r="DC41" s="874"/>
      <c r="DD41" s="874"/>
      <c r="DE41" s="874"/>
      <c r="DF41" s="874"/>
      <c r="DG41" s="874"/>
      <c r="DH41" s="874"/>
      <c r="DI41" s="874"/>
      <c r="DJ41" s="874"/>
      <c r="DK41" s="874"/>
      <c r="DL41" s="874"/>
      <c r="DM41" s="874"/>
      <c r="DN41" s="874"/>
      <c r="DO41" s="874"/>
      <c r="DP41" s="874"/>
      <c r="DQ41" s="874"/>
      <c r="DR41" s="874"/>
      <c r="DS41" s="874"/>
      <c r="DT41" s="874"/>
      <c r="DU41" s="874"/>
      <c r="DV41" s="874"/>
      <c r="DW41" s="874"/>
      <c r="DX41" s="874"/>
      <c r="DY41" s="874"/>
      <c r="DZ41" s="874"/>
      <c r="EA41" s="874"/>
      <c r="EB41" s="874"/>
      <c r="EC41" s="874"/>
      <c r="ED41" s="874"/>
      <c r="EE41" s="874"/>
      <c r="EF41" s="874"/>
      <c r="EG41" s="874"/>
      <c r="EH41" s="874"/>
      <c r="EI41" s="874"/>
      <c r="EJ41" s="874"/>
      <c r="EK41" s="874"/>
      <c r="EL41" s="874"/>
      <c r="EM41" s="874"/>
      <c r="EN41" s="874"/>
      <c r="EO41" s="874"/>
      <c r="EP41" s="874"/>
      <c r="EQ41" s="874"/>
      <c r="ER41" s="874"/>
      <c r="ES41" s="874"/>
      <c r="ET41" s="874"/>
      <c r="EU41" s="874"/>
      <c r="EV41" s="874"/>
      <c r="EW41" s="874"/>
      <c r="EX41" s="874"/>
      <c r="EY41" s="874"/>
      <c r="EZ41" s="874"/>
      <c r="FA41" s="874"/>
      <c r="FB41" s="874"/>
      <c r="FC41" s="874"/>
      <c r="FD41" s="874"/>
      <c r="FE41" s="874"/>
      <c r="FF41" s="874"/>
      <c r="FG41" s="874"/>
      <c r="FH41" s="874"/>
      <c r="FI41" s="874"/>
      <c r="FJ41" s="874"/>
      <c r="FK41" s="874"/>
      <c r="FL41" s="874"/>
      <c r="FM41" s="874"/>
      <c r="FN41" s="874"/>
      <c r="FO41" s="874"/>
      <c r="FP41" s="874"/>
      <c r="FQ41" s="874"/>
      <c r="FR41" s="874"/>
      <c r="FS41" s="874"/>
      <c r="FT41" s="874"/>
      <c r="FU41" s="874"/>
      <c r="FV41" s="874"/>
      <c r="FW41" s="874"/>
      <c r="FX41" s="874"/>
      <c r="FY41" s="874"/>
      <c r="FZ41" s="874"/>
      <c r="GA41" s="874"/>
      <c r="GB41" s="874"/>
      <c r="GC41" s="874"/>
      <c r="GD41" s="874"/>
      <c r="GE41" s="874"/>
      <c r="GF41" s="874"/>
      <c r="GG41" s="874"/>
      <c r="GH41" s="874"/>
      <c r="GI41" s="874"/>
      <c r="GJ41" s="874"/>
      <c r="GK41" s="874"/>
      <c r="GL41" s="874"/>
      <c r="GM41" s="874"/>
      <c r="GN41" s="874"/>
      <c r="GO41" s="874"/>
      <c r="GP41" s="874"/>
      <c r="GQ41" s="874"/>
      <c r="GR41" s="874"/>
      <c r="GS41" s="874"/>
      <c r="GT41" s="874"/>
      <c r="GU41" s="874"/>
      <c r="GV41" s="874"/>
      <c r="GW41" s="874"/>
      <c r="GX41" s="874"/>
      <c r="GY41" s="874"/>
      <c r="GZ41" s="874"/>
      <c r="HA41" s="874"/>
      <c r="HB41" s="874"/>
      <c r="HC41" s="874"/>
      <c r="HD41" s="874"/>
      <c r="HE41" s="874"/>
      <c r="HF41" s="874"/>
      <c r="HG41" s="874"/>
      <c r="HH41" s="874"/>
      <c r="HI41" s="874"/>
      <c r="HJ41" s="874"/>
      <c r="HK41" s="874"/>
      <c r="HL41" s="874"/>
      <c r="HM41" s="874"/>
      <c r="HN41" s="874"/>
      <c r="HO41" s="874"/>
      <c r="HP41" s="874"/>
      <c r="HQ41" s="874"/>
      <c r="HR41" s="874"/>
    </row>
    <row r="42" spans="1:226" ht="13.5" customHeight="1">
      <c r="A42" s="874" t="s">
        <v>621</v>
      </c>
      <c r="B42" s="874"/>
      <c r="C42" s="874"/>
      <c r="D42" s="874"/>
      <c r="E42" s="44"/>
      <c r="F42" s="44"/>
      <c r="G42" s="874"/>
      <c r="H42" s="874">
        <v>2008</v>
      </c>
      <c r="I42" s="77">
        <v>15.844584</v>
      </c>
      <c r="J42" s="77">
        <v>18.25721</v>
      </c>
      <c r="K42" s="874">
        <f>SUM(I29:J42)</f>
        <v>354.72635999999994</v>
      </c>
      <c r="L42" s="874"/>
      <c r="M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4"/>
      <c r="AY42" s="874"/>
      <c r="AZ42" s="874"/>
      <c r="BA42" s="874"/>
      <c r="BB42" s="874"/>
      <c r="BC42" s="874"/>
      <c r="BD42" s="874"/>
      <c r="BE42" s="874"/>
      <c r="BF42" s="874"/>
      <c r="BG42" s="874"/>
      <c r="BH42" s="874"/>
      <c r="BI42" s="874"/>
      <c r="BJ42" s="874"/>
      <c r="BK42" s="874"/>
      <c r="BL42" s="874"/>
      <c r="BM42" s="874"/>
      <c r="BN42" s="874"/>
      <c r="BO42" s="874"/>
      <c r="BP42" s="874"/>
      <c r="BQ42" s="874"/>
      <c r="BR42" s="874"/>
      <c r="BS42" s="874"/>
      <c r="BT42" s="874"/>
      <c r="BU42" s="874"/>
      <c r="BV42" s="874"/>
      <c r="BW42" s="874"/>
      <c r="BX42" s="874"/>
      <c r="BY42" s="874"/>
      <c r="BZ42" s="874"/>
      <c r="CA42" s="874"/>
      <c r="CB42" s="874"/>
      <c r="CC42" s="874"/>
      <c r="CD42" s="874"/>
      <c r="CE42" s="874"/>
      <c r="CF42" s="874"/>
      <c r="CG42" s="874"/>
      <c r="CH42" s="874"/>
      <c r="CI42" s="874"/>
      <c r="CJ42" s="874"/>
      <c r="CK42" s="874"/>
      <c r="CL42" s="874"/>
      <c r="CM42" s="874"/>
      <c r="CN42" s="874"/>
      <c r="CO42" s="874"/>
      <c r="CP42" s="874"/>
      <c r="CQ42" s="874"/>
      <c r="CR42" s="874"/>
      <c r="CS42" s="874"/>
      <c r="CT42" s="874"/>
      <c r="CU42" s="874"/>
      <c r="CV42" s="874"/>
      <c r="CW42" s="874"/>
      <c r="CX42" s="874"/>
      <c r="CY42" s="874"/>
      <c r="CZ42" s="874"/>
      <c r="DA42" s="874"/>
      <c r="DB42" s="874"/>
      <c r="DC42" s="874"/>
      <c r="DD42" s="874"/>
      <c r="DE42" s="874"/>
      <c r="DF42" s="874"/>
      <c r="DG42" s="874"/>
      <c r="DH42" s="874"/>
      <c r="DI42" s="874"/>
      <c r="DJ42" s="874"/>
      <c r="DK42" s="874"/>
      <c r="DL42" s="874"/>
      <c r="DM42" s="874"/>
      <c r="DN42" s="874"/>
      <c r="DO42" s="874"/>
      <c r="DP42" s="874"/>
      <c r="DQ42" s="874"/>
      <c r="DR42" s="874"/>
      <c r="DS42" s="874"/>
      <c r="DT42" s="874"/>
      <c r="DU42" s="874"/>
      <c r="DV42" s="874"/>
      <c r="DW42" s="874"/>
      <c r="DX42" s="874"/>
      <c r="DY42" s="874"/>
      <c r="DZ42" s="874"/>
      <c r="EA42" s="874"/>
      <c r="EB42" s="874"/>
      <c r="EC42" s="874"/>
      <c r="ED42" s="874"/>
      <c r="EE42" s="874"/>
      <c r="EF42" s="874"/>
      <c r="EG42" s="874"/>
      <c r="EH42" s="874"/>
      <c r="EI42" s="874"/>
      <c r="EJ42" s="874"/>
      <c r="EK42" s="874"/>
      <c r="EL42" s="874"/>
      <c r="EM42" s="874"/>
      <c r="EN42" s="874"/>
      <c r="EO42" s="874"/>
      <c r="EP42" s="874"/>
      <c r="EQ42" s="874"/>
      <c r="ER42" s="874"/>
      <c r="ES42" s="874"/>
      <c r="ET42" s="874"/>
      <c r="EU42" s="874"/>
      <c r="EV42" s="874"/>
      <c r="EW42" s="874"/>
      <c r="EX42" s="874"/>
      <c r="EY42" s="874"/>
      <c r="EZ42" s="874"/>
      <c r="FA42" s="874"/>
      <c r="FB42" s="874"/>
      <c r="FC42" s="874"/>
      <c r="FD42" s="874"/>
      <c r="FE42" s="874"/>
      <c r="FF42" s="874"/>
      <c r="FG42" s="874"/>
      <c r="FH42" s="874"/>
      <c r="FI42" s="874"/>
      <c r="FJ42" s="874"/>
      <c r="FK42" s="874"/>
      <c r="FL42" s="874"/>
      <c r="FM42" s="874"/>
      <c r="FN42" s="874"/>
      <c r="FO42" s="874"/>
      <c r="FP42" s="874"/>
      <c r="FQ42" s="874"/>
      <c r="FR42" s="874"/>
      <c r="FS42" s="874"/>
      <c r="FT42" s="874"/>
      <c r="FU42" s="874"/>
      <c r="FV42" s="874"/>
      <c r="FW42" s="874"/>
      <c r="FX42" s="874"/>
      <c r="FY42" s="874"/>
      <c r="FZ42" s="874"/>
      <c r="GA42" s="874"/>
      <c r="GB42" s="874"/>
      <c r="GC42" s="874"/>
      <c r="GD42" s="874"/>
      <c r="GE42" s="874"/>
      <c r="GF42" s="874"/>
      <c r="GG42" s="874"/>
      <c r="GH42" s="874"/>
      <c r="GI42" s="874"/>
      <c r="GJ42" s="874"/>
      <c r="GK42" s="874"/>
      <c r="GL42" s="874"/>
      <c r="GM42" s="874"/>
      <c r="GN42" s="874"/>
      <c r="GO42" s="874"/>
      <c r="GP42" s="874"/>
      <c r="GQ42" s="874"/>
      <c r="GR42" s="874"/>
      <c r="GS42" s="874"/>
      <c r="GT42" s="874"/>
      <c r="GU42" s="874"/>
      <c r="GV42" s="874"/>
      <c r="GW42" s="874"/>
      <c r="GX42" s="874"/>
      <c r="GY42" s="874"/>
      <c r="GZ42" s="874"/>
      <c r="HA42" s="874"/>
      <c r="HB42" s="874"/>
      <c r="HC42" s="874"/>
      <c r="HD42" s="874"/>
      <c r="HE42" s="874"/>
      <c r="HF42" s="874"/>
      <c r="HG42" s="874"/>
      <c r="HH42" s="874"/>
      <c r="HI42" s="874"/>
      <c r="HJ42" s="874"/>
      <c r="HK42" s="874"/>
      <c r="HL42" s="874"/>
      <c r="HM42" s="874"/>
      <c r="HN42" s="874"/>
      <c r="HO42" s="874"/>
      <c r="HP42" s="874"/>
      <c r="HQ42" s="874"/>
      <c r="HR42" s="874"/>
    </row>
    <row r="43" spans="1:226" ht="13.5" customHeight="1">
      <c r="A43" s="874" t="s">
        <v>622</v>
      </c>
      <c r="B43" s="874"/>
      <c r="C43" s="874"/>
      <c r="D43" s="874"/>
      <c r="E43" s="44"/>
      <c r="F43" s="44"/>
      <c r="G43" s="874"/>
      <c r="H43" s="874">
        <v>2009</v>
      </c>
      <c r="I43" s="77">
        <f>B6/1000000000</f>
        <v>14.397963</v>
      </c>
      <c r="J43" s="77">
        <f>B7/1000000000</f>
        <v>19.133918</v>
      </c>
      <c r="K43" s="874"/>
      <c r="L43" s="874"/>
      <c r="M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4"/>
      <c r="AY43" s="874"/>
      <c r="AZ43" s="874"/>
      <c r="BA43" s="874"/>
      <c r="BB43" s="874"/>
      <c r="BC43" s="874"/>
      <c r="BD43" s="874"/>
      <c r="BE43" s="874"/>
      <c r="BF43" s="874"/>
      <c r="BG43" s="874"/>
      <c r="BH43" s="874"/>
      <c r="BI43" s="874"/>
      <c r="BJ43" s="874"/>
      <c r="BK43" s="874"/>
      <c r="BL43" s="874"/>
      <c r="BM43" s="874"/>
      <c r="BN43" s="874"/>
      <c r="BO43" s="874"/>
      <c r="BP43" s="874"/>
      <c r="BQ43" s="874"/>
      <c r="BR43" s="874"/>
      <c r="BS43" s="874"/>
      <c r="BT43" s="874"/>
      <c r="BU43" s="874"/>
      <c r="BV43" s="874"/>
      <c r="BW43" s="874"/>
      <c r="BX43" s="874"/>
      <c r="BY43" s="874"/>
      <c r="BZ43" s="874"/>
      <c r="CA43" s="874"/>
      <c r="CB43" s="874"/>
      <c r="CC43" s="874"/>
      <c r="CD43" s="874"/>
      <c r="CE43" s="874"/>
      <c r="CF43" s="874"/>
      <c r="CG43" s="874"/>
      <c r="CH43" s="874"/>
      <c r="CI43" s="874"/>
      <c r="CJ43" s="874"/>
      <c r="CK43" s="874"/>
      <c r="CL43" s="874"/>
      <c r="CM43" s="874"/>
      <c r="CN43" s="874"/>
      <c r="CO43" s="874"/>
      <c r="CP43" s="874"/>
      <c r="CQ43" s="874"/>
      <c r="CR43" s="874"/>
      <c r="CS43" s="874"/>
      <c r="CT43" s="874"/>
      <c r="CU43" s="874"/>
      <c r="CV43" s="874"/>
      <c r="CW43" s="874"/>
      <c r="CX43" s="874"/>
      <c r="CY43" s="874"/>
      <c r="CZ43" s="874"/>
      <c r="DA43" s="874"/>
      <c r="DB43" s="874"/>
      <c r="DC43" s="874"/>
      <c r="DD43" s="874"/>
      <c r="DE43" s="874"/>
      <c r="DF43" s="874"/>
      <c r="DG43" s="874"/>
      <c r="DH43" s="874"/>
      <c r="DI43" s="874"/>
      <c r="DJ43" s="874"/>
      <c r="DK43" s="874"/>
      <c r="DL43" s="874"/>
      <c r="DM43" s="874"/>
      <c r="DN43" s="874"/>
      <c r="DO43" s="874"/>
      <c r="DP43" s="874"/>
      <c r="DQ43" s="874"/>
      <c r="DR43" s="874"/>
      <c r="DS43" s="874"/>
      <c r="DT43" s="874"/>
      <c r="DU43" s="874"/>
      <c r="DV43" s="874"/>
      <c r="DW43" s="874"/>
      <c r="DX43" s="874"/>
      <c r="DY43" s="874"/>
      <c r="DZ43" s="874"/>
      <c r="EA43" s="874"/>
      <c r="EB43" s="874"/>
      <c r="EC43" s="874"/>
      <c r="ED43" s="874"/>
      <c r="EE43" s="874"/>
      <c r="EF43" s="874"/>
      <c r="EG43" s="874"/>
      <c r="EH43" s="874"/>
      <c r="EI43" s="874"/>
      <c r="EJ43" s="874"/>
      <c r="EK43" s="874"/>
      <c r="EL43" s="874"/>
      <c r="EM43" s="874"/>
      <c r="EN43" s="874"/>
      <c r="EO43" s="874"/>
      <c r="EP43" s="874"/>
      <c r="EQ43" s="874"/>
      <c r="ER43" s="874"/>
      <c r="ES43" s="874"/>
      <c r="ET43" s="874"/>
      <c r="EU43" s="874"/>
      <c r="EV43" s="874"/>
      <c r="EW43" s="874"/>
      <c r="EX43" s="874"/>
      <c r="EY43" s="874"/>
      <c r="EZ43" s="874"/>
      <c r="FA43" s="874"/>
      <c r="FB43" s="874"/>
      <c r="FC43" s="874"/>
      <c r="FD43" s="874"/>
      <c r="FE43" s="874"/>
      <c r="FF43" s="874"/>
      <c r="FG43" s="874"/>
      <c r="FH43" s="874"/>
      <c r="FI43" s="874"/>
      <c r="FJ43" s="874"/>
      <c r="FK43" s="874"/>
      <c r="FL43" s="874"/>
      <c r="FM43" s="874"/>
      <c r="FN43" s="874"/>
      <c r="FO43" s="874"/>
      <c r="FP43" s="874"/>
      <c r="FQ43" s="874"/>
      <c r="FR43" s="874"/>
      <c r="FS43" s="874"/>
      <c r="FT43" s="874"/>
      <c r="FU43" s="874"/>
      <c r="FV43" s="874"/>
      <c r="FW43" s="874"/>
      <c r="FX43" s="874"/>
      <c r="FY43" s="874"/>
      <c r="FZ43" s="874"/>
      <c r="GA43" s="874"/>
      <c r="GB43" s="874"/>
      <c r="GC43" s="874"/>
      <c r="GD43" s="874"/>
      <c r="GE43" s="874"/>
      <c r="GF43" s="874"/>
      <c r="GG43" s="874"/>
      <c r="GH43" s="874"/>
      <c r="GI43" s="874"/>
      <c r="GJ43" s="874"/>
      <c r="GK43" s="874"/>
      <c r="GL43" s="874"/>
      <c r="GM43" s="874"/>
      <c r="GN43" s="874"/>
      <c r="GO43" s="874"/>
      <c r="GP43" s="874"/>
      <c r="GQ43" s="874"/>
      <c r="GR43" s="874"/>
      <c r="GS43" s="874"/>
      <c r="GT43" s="874"/>
      <c r="GU43" s="874"/>
      <c r="GV43" s="874"/>
      <c r="GW43" s="874"/>
      <c r="GX43" s="874"/>
      <c r="GY43" s="874"/>
      <c r="GZ43" s="874"/>
      <c r="HA43" s="874"/>
      <c r="HB43" s="874"/>
      <c r="HC43" s="874"/>
      <c r="HD43" s="874"/>
      <c r="HE43" s="874"/>
      <c r="HF43" s="874"/>
      <c r="HG43" s="874"/>
      <c r="HH43" s="874"/>
      <c r="HI43" s="874"/>
      <c r="HJ43" s="874"/>
      <c r="HK43" s="874"/>
      <c r="HL43" s="874"/>
      <c r="HM43" s="874"/>
      <c r="HN43" s="874"/>
      <c r="HO43" s="874"/>
      <c r="HP43" s="874"/>
      <c r="HQ43" s="874"/>
      <c r="HR43" s="874"/>
    </row>
    <row r="44" spans="1:226" ht="13.5" customHeight="1">
      <c r="A44" s="874" t="s">
        <v>623</v>
      </c>
      <c r="B44" s="874"/>
      <c r="C44" s="874"/>
      <c r="D44" s="874"/>
      <c r="E44" s="44"/>
      <c r="F44" s="44"/>
      <c r="G44" s="874"/>
      <c r="H44" s="874">
        <v>2010</v>
      </c>
      <c r="I44" s="77">
        <f>C6/1000000000</f>
        <v>14.310393</v>
      </c>
      <c r="J44" s="77">
        <f>C7/1000000000</f>
        <v>21.508366</v>
      </c>
      <c r="K44" s="874"/>
      <c r="L44" s="874"/>
      <c r="M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4"/>
      <c r="AT44" s="874"/>
      <c r="AU44" s="874"/>
      <c r="AV44" s="874"/>
      <c r="AW44" s="874"/>
      <c r="AX44" s="874"/>
      <c r="AY44" s="874"/>
      <c r="AZ44" s="874"/>
      <c r="BA44" s="874"/>
      <c r="BB44" s="874"/>
      <c r="BC44" s="874"/>
      <c r="BD44" s="874"/>
      <c r="BE44" s="874"/>
      <c r="BF44" s="874"/>
      <c r="BG44" s="874"/>
      <c r="BH44" s="874"/>
      <c r="BI44" s="874"/>
      <c r="BJ44" s="874"/>
      <c r="BK44" s="874"/>
      <c r="BL44" s="874"/>
      <c r="BM44" s="874"/>
      <c r="BN44" s="874"/>
      <c r="BO44" s="874"/>
      <c r="BP44" s="874"/>
      <c r="BQ44" s="874"/>
      <c r="BR44" s="874"/>
      <c r="BS44" s="874"/>
      <c r="BT44" s="874"/>
      <c r="BU44" s="874"/>
      <c r="BV44" s="874"/>
      <c r="BW44" s="874"/>
      <c r="BX44" s="874"/>
      <c r="BY44" s="874"/>
      <c r="BZ44" s="874"/>
      <c r="CA44" s="874"/>
      <c r="CB44" s="874"/>
      <c r="CC44" s="874"/>
      <c r="CD44" s="874"/>
      <c r="CE44" s="874"/>
      <c r="CF44" s="874"/>
      <c r="CG44" s="874"/>
      <c r="CH44" s="874"/>
      <c r="CI44" s="874"/>
      <c r="CJ44" s="874"/>
      <c r="CK44" s="874"/>
      <c r="CL44" s="874"/>
      <c r="CM44" s="874"/>
      <c r="CN44" s="874"/>
      <c r="CO44" s="874"/>
      <c r="CP44" s="874"/>
      <c r="CQ44" s="874"/>
      <c r="CR44" s="874"/>
      <c r="CS44" s="874"/>
      <c r="CT44" s="874"/>
      <c r="CU44" s="874"/>
      <c r="CV44" s="874"/>
      <c r="CW44" s="874"/>
      <c r="CX44" s="874"/>
      <c r="CY44" s="874"/>
      <c r="CZ44" s="874"/>
      <c r="DA44" s="874"/>
      <c r="DB44" s="874"/>
      <c r="DC44" s="874"/>
      <c r="DD44" s="874"/>
      <c r="DE44" s="874"/>
      <c r="DF44" s="874"/>
      <c r="DG44" s="874"/>
      <c r="DH44" s="874"/>
      <c r="DI44" s="874"/>
      <c r="DJ44" s="874"/>
      <c r="DK44" s="874"/>
      <c r="DL44" s="874"/>
      <c r="DM44" s="874"/>
      <c r="DN44" s="874"/>
      <c r="DO44" s="874"/>
      <c r="DP44" s="874"/>
      <c r="DQ44" s="874"/>
      <c r="DR44" s="874"/>
      <c r="DS44" s="874"/>
      <c r="DT44" s="874"/>
      <c r="DU44" s="874"/>
      <c r="DV44" s="874"/>
      <c r="DW44" s="874"/>
      <c r="DX44" s="874"/>
      <c r="DY44" s="874"/>
      <c r="DZ44" s="874"/>
      <c r="EA44" s="874"/>
      <c r="EB44" s="874"/>
      <c r="EC44" s="874"/>
      <c r="ED44" s="874"/>
      <c r="EE44" s="874"/>
      <c r="EF44" s="874"/>
      <c r="EG44" s="874"/>
      <c r="EH44" s="874"/>
      <c r="EI44" s="874"/>
      <c r="EJ44" s="874"/>
      <c r="EK44" s="874"/>
      <c r="EL44" s="874"/>
      <c r="EM44" s="874"/>
      <c r="EN44" s="874"/>
      <c r="EO44" s="874"/>
      <c r="EP44" s="874"/>
      <c r="EQ44" s="874"/>
      <c r="ER44" s="874"/>
      <c r="ES44" s="874"/>
      <c r="ET44" s="874"/>
      <c r="EU44" s="874"/>
      <c r="EV44" s="874"/>
      <c r="EW44" s="874"/>
      <c r="EX44" s="874"/>
      <c r="EY44" s="874"/>
      <c r="EZ44" s="874"/>
      <c r="FA44" s="874"/>
      <c r="FB44" s="874"/>
      <c r="FC44" s="874"/>
      <c r="FD44" s="874"/>
      <c r="FE44" s="874"/>
      <c r="FF44" s="874"/>
      <c r="FG44" s="874"/>
      <c r="FH44" s="874"/>
      <c r="FI44" s="874"/>
      <c r="FJ44" s="874"/>
      <c r="FK44" s="874"/>
      <c r="FL44" s="874"/>
      <c r="FM44" s="874"/>
      <c r="FN44" s="874"/>
      <c r="FO44" s="874"/>
      <c r="FP44" s="874"/>
      <c r="FQ44" s="874"/>
      <c r="FR44" s="874"/>
      <c r="FS44" s="874"/>
      <c r="FT44" s="874"/>
      <c r="FU44" s="874"/>
      <c r="FV44" s="874"/>
      <c r="FW44" s="874"/>
      <c r="FX44" s="874"/>
      <c r="FY44" s="874"/>
      <c r="FZ44" s="874"/>
      <c r="GA44" s="874"/>
      <c r="GB44" s="874"/>
      <c r="GC44" s="874"/>
      <c r="GD44" s="874"/>
      <c r="GE44" s="874"/>
      <c r="GF44" s="874"/>
      <c r="GG44" s="874"/>
      <c r="GH44" s="874"/>
      <c r="GI44" s="874"/>
      <c r="GJ44" s="874"/>
      <c r="GK44" s="874"/>
      <c r="GL44" s="874"/>
      <c r="GM44" s="874"/>
      <c r="GN44" s="874"/>
      <c r="GO44" s="874"/>
      <c r="GP44" s="874"/>
      <c r="GQ44" s="874"/>
      <c r="GR44" s="874"/>
      <c r="GS44" s="874"/>
      <c r="GT44" s="874"/>
      <c r="GU44" s="874"/>
      <c r="GV44" s="874"/>
      <c r="GW44" s="874"/>
      <c r="GX44" s="874"/>
      <c r="GY44" s="874"/>
      <c r="GZ44" s="874"/>
      <c r="HA44" s="874"/>
      <c r="HB44" s="874"/>
      <c r="HC44" s="874"/>
      <c r="HD44" s="874"/>
      <c r="HE44" s="874"/>
      <c r="HF44" s="874"/>
      <c r="HG44" s="874"/>
      <c r="HH44" s="874"/>
      <c r="HI44" s="874"/>
      <c r="HJ44" s="874"/>
      <c r="HK44" s="874"/>
      <c r="HL44" s="874"/>
      <c r="HM44" s="874"/>
      <c r="HN44" s="874"/>
      <c r="HO44" s="874"/>
      <c r="HP44" s="874"/>
      <c r="HQ44" s="874"/>
      <c r="HR44" s="874"/>
    </row>
    <row r="45" spans="1:226" ht="13.5" customHeight="1">
      <c r="A45" s="874" t="s">
        <v>624</v>
      </c>
      <c r="B45" s="874"/>
      <c r="C45" s="874"/>
      <c r="D45" s="874"/>
      <c r="E45" s="44"/>
      <c r="F45" s="4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4"/>
      <c r="AU45" s="874"/>
      <c r="AV45" s="874"/>
      <c r="AW45" s="874"/>
      <c r="AX45" s="874"/>
      <c r="AY45" s="874"/>
      <c r="AZ45" s="874"/>
      <c r="BA45" s="874"/>
      <c r="BB45" s="874"/>
      <c r="BC45" s="874"/>
      <c r="BD45" s="874"/>
      <c r="BE45" s="874"/>
      <c r="BF45" s="874"/>
      <c r="BG45" s="874"/>
      <c r="BH45" s="874"/>
      <c r="BI45" s="874"/>
      <c r="BJ45" s="874"/>
      <c r="BK45" s="874"/>
      <c r="BL45" s="874"/>
      <c r="BM45" s="874"/>
      <c r="BN45" s="874"/>
      <c r="BO45" s="874"/>
      <c r="BP45" s="874"/>
      <c r="BQ45" s="874"/>
      <c r="BR45" s="874"/>
      <c r="BS45" s="874"/>
      <c r="BT45" s="874"/>
      <c r="BU45" s="874"/>
      <c r="BV45" s="874"/>
      <c r="BW45" s="874"/>
      <c r="BX45" s="874"/>
      <c r="BY45" s="874"/>
      <c r="BZ45" s="874"/>
      <c r="CA45" s="874"/>
      <c r="CB45" s="874"/>
      <c r="CC45" s="874"/>
      <c r="CD45" s="874"/>
      <c r="CE45" s="874"/>
      <c r="CF45" s="874"/>
      <c r="CG45" s="874"/>
      <c r="CH45" s="874"/>
      <c r="CI45" s="874"/>
      <c r="CJ45" s="874"/>
      <c r="CK45" s="874"/>
      <c r="CL45" s="874"/>
      <c r="CM45" s="874"/>
      <c r="CN45" s="874"/>
      <c r="CO45" s="874"/>
      <c r="CP45" s="874"/>
      <c r="CQ45" s="874"/>
      <c r="CR45" s="874"/>
      <c r="CS45" s="874"/>
      <c r="CT45" s="874"/>
      <c r="CU45" s="874"/>
      <c r="CV45" s="874"/>
      <c r="CW45" s="874"/>
      <c r="CX45" s="874"/>
      <c r="CY45" s="874"/>
      <c r="CZ45" s="874"/>
      <c r="DA45" s="874"/>
      <c r="DB45" s="874"/>
      <c r="DC45" s="874"/>
      <c r="DD45" s="874"/>
      <c r="DE45" s="874"/>
      <c r="DF45" s="874"/>
      <c r="DG45" s="874"/>
      <c r="DH45" s="874"/>
      <c r="DI45" s="874"/>
      <c r="DJ45" s="874"/>
      <c r="DK45" s="874"/>
      <c r="DL45" s="874"/>
      <c r="DM45" s="874"/>
      <c r="DN45" s="874"/>
      <c r="DO45" s="874"/>
      <c r="DP45" s="874"/>
      <c r="DQ45" s="874"/>
      <c r="DR45" s="874"/>
      <c r="DS45" s="874"/>
      <c r="DT45" s="874"/>
      <c r="DU45" s="874"/>
      <c r="DV45" s="874"/>
      <c r="DW45" s="874"/>
      <c r="DX45" s="874"/>
      <c r="DY45" s="874"/>
      <c r="DZ45" s="874"/>
      <c r="EA45" s="874"/>
      <c r="EB45" s="874"/>
      <c r="EC45" s="874"/>
      <c r="ED45" s="874"/>
      <c r="EE45" s="874"/>
      <c r="EF45" s="874"/>
      <c r="EG45" s="874"/>
      <c r="EH45" s="874"/>
      <c r="EI45" s="874"/>
      <c r="EJ45" s="874"/>
      <c r="EK45" s="874"/>
      <c r="EL45" s="874"/>
      <c r="EM45" s="874"/>
      <c r="EN45" s="874"/>
      <c r="EO45" s="874"/>
      <c r="EP45" s="874"/>
      <c r="EQ45" s="874"/>
      <c r="ER45" s="874"/>
      <c r="ES45" s="874"/>
      <c r="ET45" s="874"/>
      <c r="EU45" s="874"/>
      <c r="EV45" s="874"/>
      <c r="EW45" s="874"/>
      <c r="EX45" s="874"/>
      <c r="EY45" s="874"/>
      <c r="EZ45" s="874"/>
      <c r="FA45" s="874"/>
      <c r="FB45" s="874"/>
      <c r="FC45" s="874"/>
      <c r="FD45" s="874"/>
      <c r="FE45" s="874"/>
      <c r="FF45" s="874"/>
      <c r="FG45" s="874"/>
      <c r="FH45" s="874"/>
      <c r="FI45" s="874"/>
      <c r="FJ45" s="874"/>
      <c r="FK45" s="874"/>
      <c r="FL45" s="874"/>
      <c r="FM45" s="874"/>
      <c r="FN45" s="874"/>
      <c r="FO45" s="874"/>
      <c r="FP45" s="874"/>
      <c r="FQ45" s="874"/>
      <c r="FR45" s="874"/>
      <c r="FS45" s="874"/>
      <c r="FT45" s="874"/>
      <c r="FU45" s="874"/>
      <c r="FV45" s="874"/>
      <c r="FW45" s="874"/>
      <c r="FX45" s="874"/>
      <c r="FY45" s="874"/>
      <c r="FZ45" s="874"/>
      <c r="GA45" s="874"/>
      <c r="GB45" s="874"/>
      <c r="GC45" s="874"/>
      <c r="GD45" s="874"/>
      <c r="GE45" s="874"/>
      <c r="GF45" s="874"/>
      <c r="GG45" s="874"/>
      <c r="GH45" s="874"/>
      <c r="GI45" s="874"/>
      <c r="GJ45" s="874"/>
      <c r="GK45" s="874"/>
      <c r="GL45" s="874"/>
      <c r="GM45" s="874"/>
      <c r="GN45" s="874"/>
      <c r="GO45" s="874"/>
      <c r="GP45" s="874"/>
      <c r="GQ45" s="874"/>
      <c r="GR45" s="874"/>
      <c r="GS45" s="874"/>
      <c r="GT45" s="874"/>
      <c r="GU45" s="874"/>
      <c r="GV45" s="874"/>
      <c r="GW45" s="874"/>
      <c r="GX45" s="874"/>
      <c r="GY45" s="874"/>
      <c r="GZ45" s="874"/>
      <c r="HA45" s="874"/>
      <c r="HB45" s="874"/>
      <c r="HC45" s="874"/>
      <c r="HD45" s="874"/>
      <c r="HE45" s="874"/>
      <c r="HF45" s="874"/>
      <c r="HG45" s="874"/>
      <c r="HH45" s="874"/>
      <c r="HI45" s="874"/>
      <c r="HJ45" s="874"/>
      <c r="HK45" s="874"/>
      <c r="HL45" s="874"/>
      <c r="HM45" s="874"/>
      <c r="HN45" s="874"/>
      <c r="HO45" s="874"/>
      <c r="HP45" s="874"/>
      <c r="HQ45" s="874"/>
      <c r="HR45" s="874"/>
    </row>
    <row r="46" spans="5:226" ht="13.5" customHeight="1">
      <c r="E46" s="884"/>
      <c r="F46" s="884"/>
      <c r="G46" s="874"/>
      <c r="H46" s="874"/>
      <c r="I46" s="874"/>
      <c r="J46" s="874"/>
      <c r="K46" s="874"/>
      <c r="L46" s="874"/>
      <c r="M46" s="874"/>
      <c r="N46" s="874"/>
      <c r="O46" s="874"/>
      <c r="P46" s="874"/>
      <c r="Q46" s="874"/>
      <c r="R46" s="874"/>
      <c r="S46" s="874"/>
      <c r="T46" s="874"/>
      <c r="U46" s="874"/>
      <c r="V46" s="874"/>
      <c r="W46" s="874"/>
      <c r="X46" s="874"/>
      <c r="Y46" s="874"/>
      <c r="Z46" s="874"/>
      <c r="AA46" s="874"/>
      <c r="AB46" s="874"/>
      <c r="AC46" s="874"/>
      <c r="AD46" s="874"/>
      <c r="AE46" s="874"/>
      <c r="AF46" s="874"/>
      <c r="AG46" s="874"/>
      <c r="AH46" s="874"/>
      <c r="AI46" s="874"/>
      <c r="AJ46" s="874"/>
      <c r="AK46" s="874"/>
      <c r="AL46" s="874"/>
      <c r="AM46" s="874"/>
      <c r="AN46" s="874"/>
      <c r="AO46" s="874"/>
      <c r="AP46" s="874"/>
      <c r="AQ46" s="874"/>
      <c r="AR46" s="874"/>
      <c r="AS46" s="874"/>
      <c r="AT46" s="874"/>
      <c r="AU46" s="874"/>
      <c r="AV46" s="874"/>
      <c r="AW46" s="874"/>
      <c r="AX46" s="874"/>
      <c r="AY46" s="874"/>
      <c r="AZ46" s="874"/>
      <c r="BA46" s="874"/>
      <c r="BB46" s="874"/>
      <c r="BC46" s="874"/>
      <c r="BD46" s="874"/>
      <c r="BE46" s="874"/>
      <c r="BF46" s="874"/>
      <c r="BG46" s="874"/>
      <c r="BH46" s="874"/>
      <c r="BI46" s="874"/>
      <c r="BJ46" s="874"/>
      <c r="BK46" s="874"/>
      <c r="BL46" s="874"/>
      <c r="BM46" s="874"/>
      <c r="BN46" s="874"/>
      <c r="BO46" s="874"/>
      <c r="BP46" s="874"/>
      <c r="BQ46" s="874"/>
      <c r="BR46" s="874"/>
      <c r="BS46" s="874"/>
      <c r="BT46" s="874"/>
      <c r="BU46" s="874"/>
      <c r="BV46" s="874"/>
      <c r="BW46" s="874"/>
      <c r="BX46" s="874"/>
      <c r="BY46" s="874"/>
      <c r="BZ46" s="874"/>
      <c r="CA46" s="874"/>
      <c r="CB46" s="874"/>
      <c r="CC46" s="874"/>
      <c r="CD46" s="874"/>
      <c r="CE46" s="874"/>
      <c r="CF46" s="874"/>
      <c r="CG46" s="874"/>
      <c r="CH46" s="874"/>
      <c r="CI46" s="874"/>
      <c r="CJ46" s="874"/>
      <c r="CK46" s="874"/>
      <c r="CL46" s="874"/>
      <c r="CM46" s="874"/>
      <c r="CN46" s="874"/>
      <c r="CO46" s="874"/>
      <c r="CP46" s="874"/>
      <c r="CQ46" s="874"/>
      <c r="CR46" s="874"/>
      <c r="CS46" s="874"/>
      <c r="CT46" s="874"/>
      <c r="CU46" s="874"/>
      <c r="CV46" s="874"/>
      <c r="CW46" s="874"/>
      <c r="CX46" s="874"/>
      <c r="CY46" s="874"/>
      <c r="CZ46" s="874"/>
      <c r="DA46" s="874"/>
      <c r="DB46" s="874"/>
      <c r="DC46" s="874"/>
      <c r="DD46" s="874"/>
      <c r="DE46" s="874"/>
      <c r="DF46" s="874"/>
      <c r="DG46" s="874"/>
      <c r="DH46" s="874"/>
      <c r="DI46" s="874"/>
      <c r="DJ46" s="874"/>
      <c r="DK46" s="874"/>
      <c r="DL46" s="874"/>
      <c r="DM46" s="874"/>
      <c r="DN46" s="874"/>
      <c r="DO46" s="874"/>
      <c r="DP46" s="874"/>
      <c r="DQ46" s="874"/>
      <c r="DR46" s="874"/>
      <c r="DS46" s="874"/>
      <c r="DT46" s="874"/>
      <c r="DU46" s="874"/>
      <c r="DV46" s="874"/>
      <c r="DW46" s="874"/>
      <c r="DX46" s="874"/>
      <c r="DY46" s="874"/>
      <c r="DZ46" s="874"/>
      <c r="EA46" s="874"/>
      <c r="EB46" s="874"/>
      <c r="EC46" s="874"/>
      <c r="ED46" s="874"/>
      <c r="EE46" s="874"/>
      <c r="EF46" s="874"/>
      <c r="EG46" s="874"/>
      <c r="EH46" s="874"/>
      <c r="EI46" s="874"/>
      <c r="EJ46" s="874"/>
      <c r="EK46" s="874"/>
      <c r="EL46" s="874"/>
      <c r="EM46" s="874"/>
      <c r="EN46" s="874"/>
      <c r="EO46" s="874"/>
      <c r="EP46" s="874"/>
      <c r="EQ46" s="874"/>
      <c r="ER46" s="874"/>
      <c r="ES46" s="874"/>
      <c r="ET46" s="874"/>
      <c r="EU46" s="874"/>
      <c r="EV46" s="874"/>
      <c r="EW46" s="874"/>
      <c r="EX46" s="874"/>
      <c r="EY46" s="874"/>
      <c r="EZ46" s="874"/>
      <c r="FA46" s="874"/>
      <c r="FB46" s="874"/>
      <c r="FC46" s="874"/>
      <c r="FD46" s="874"/>
      <c r="FE46" s="874"/>
      <c r="FF46" s="874"/>
      <c r="FG46" s="874"/>
      <c r="FH46" s="874"/>
      <c r="FI46" s="874"/>
      <c r="FJ46" s="874"/>
      <c r="FK46" s="874"/>
      <c r="FL46" s="874"/>
      <c r="FM46" s="874"/>
      <c r="FN46" s="874"/>
      <c r="FO46" s="874"/>
      <c r="FP46" s="874"/>
      <c r="FQ46" s="874"/>
      <c r="FR46" s="874"/>
      <c r="FS46" s="874"/>
      <c r="FT46" s="874"/>
      <c r="FU46" s="874"/>
      <c r="FV46" s="874"/>
      <c r="FW46" s="874"/>
      <c r="FX46" s="874"/>
      <c r="FY46" s="874"/>
      <c r="FZ46" s="874"/>
      <c r="GA46" s="874"/>
      <c r="GB46" s="874"/>
      <c r="GC46" s="874"/>
      <c r="GD46" s="874"/>
      <c r="GE46" s="874"/>
      <c r="GF46" s="874"/>
      <c r="GG46" s="874"/>
      <c r="GH46" s="874"/>
      <c r="GI46" s="874"/>
      <c r="GJ46" s="874"/>
      <c r="GK46" s="874"/>
      <c r="GL46" s="874"/>
      <c r="GM46" s="874"/>
      <c r="GN46" s="874"/>
      <c r="GO46" s="874"/>
      <c r="GP46" s="874"/>
      <c r="GQ46" s="874"/>
      <c r="GR46" s="874"/>
      <c r="GS46" s="874"/>
      <c r="GT46" s="874"/>
      <c r="GU46" s="874"/>
      <c r="GV46" s="874"/>
      <c r="GW46" s="874"/>
      <c r="GX46" s="874"/>
      <c r="GY46" s="874"/>
      <c r="GZ46" s="874"/>
      <c r="HA46" s="874"/>
      <c r="HB46" s="874"/>
      <c r="HC46" s="874"/>
      <c r="HD46" s="874"/>
      <c r="HE46" s="874"/>
      <c r="HF46" s="874"/>
      <c r="HG46" s="874"/>
      <c r="HH46" s="874"/>
      <c r="HI46" s="874"/>
      <c r="HJ46" s="874"/>
      <c r="HK46" s="874"/>
      <c r="HL46" s="874"/>
      <c r="HM46" s="874"/>
      <c r="HN46" s="874"/>
      <c r="HO46" s="874"/>
      <c r="HP46" s="874"/>
      <c r="HQ46" s="874"/>
      <c r="HR46" s="874"/>
    </row>
    <row r="47" spans="5:226" ht="12.75">
      <c r="E47" s="884"/>
      <c r="F47" s="884"/>
      <c r="G47" s="874"/>
      <c r="H47" s="874"/>
      <c r="I47" s="874"/>
      <c r="J47" s="874"/>
      <c r="K47" s="874"/>
      <c r="L47" s="874"/>
      <c r="M47" s="874"/>
      <c r="N47" s="874"/>
      <c r="O47" s="874"/>
      <c r="P47" s="874"/>
      <c r="Q47" s="874"/>
      <c r="R47" s="874"/>
      <c r="S47" s="874"/>
      <c r="T47" s="874"/>
      <c r="U47" s="874"/>
      <c r="V47" s="874"/>
      <c r="W47" s="874"/>
      <c r="X47" s="874"/>
      <c r="Y47" s="874"/>
      <c r="Z47" s="874"/>
      <c r="AA47" s="874"/>
      <c r="AB47" s="874"/>
      <c r="AC47" s="874"/>
      <c r="AD47" s="874"/>
      <c r="AE47" s="874"/>
      <c r="AF47" s="874"/>
      <c r="AG47" s="874"/>
      <c r="AH47" s="874"/>
      <c r="AI47" s="874"/>
      <c r="AJ47" s="874"/>
      <c r="AK47" s="874"/>
      <c r="AL47" s="874"/>
      <c r="AM47" s="874"/>
      <c r="AN47" s="874"/>
      <c r="AO47" s="874"/>
      <c r="AP47" s="874"/>
      <c r="AQ47" s="874"/>
      <c r="AR47" s="874"/>
      <c r="AS47" s="874"/>
      <c r="AT47" s="874"/>
      <c r="AU47" s="874"/>
      <c r="AV47" s="874"/>
      <c r="AW47" s="874"/>
      <c r="AX47" s="874"/>
      <c r="AY47" s="874"/>
      <c r="AZ47" s="874"/>
      <c r="BA47" s="874"/>
      <c r="BB47" s="874"/>
      <c r="BC47" s="874"/>
      <c r="BD47" s="874"/>
      <c r="BE47" s="874"/>
      <c r="BF47" s="874"/>
      <c r="BG47" s="874"/>
      <c r="BH47" s="874"/>
      <c r="BI47" s="874"/>
      <c r="BJ47" s="874"/>
      <c r="BK47" s="874"/>
      <c r="BL47" s="874"/>
      <c r="BM47" s="874"/>
      <c r="BN47" s="874"/>
      <c r="BO47" s="874"/>
      <c r="BP47" s="874"/>
      <c r="BQ47" s="874"/>
      <c r="BR47" s="874"/>
      <c r="BS47" s="874"/>
      <c r="BT47" s="874"/>
      <c r="BU47" s="874"/>
      <c r="BV47" s="874"/>
      <c r="BW47" s="874"/>
      <c r="BX47" s="874"/>
      <c r="BY47" s="874"/>
      <c r="BZ47" s="874"/>
      <c r="CA47" s="874"/>
      <c r="CB47" s="874"/>
      <c r="CC47" s="874"/>
      <c r="CD47" s="874"/>
      <c r="CE47" s="874"/>
      <c r="CF47" s="874"/>
      <c r="CG47" s="874"/>
      <c r="CH47" s="874"/>
      <c r="CI47" s="874"/>
      <c r="CJ47" s="874"/>
      <c r="CK47" s="874"/>
      <c r="CL47" s="874"/>
      <c r="CM47" s="874"/>
      <c r="CN47" s="874"/>
      <c r="CO47" s="874"/>
      <c r="CP47" s="874"/>
      <c r="CQ47" s="874"/>
      <c r="CR47" s="874"/>
      <c r="CS47" s="874"/>
      <c r="CT47" s="874"/>
      <c r="CU47" s="874"/>
      <c r="CV47" s="874"/>
      <c r="CW47" s="874"/>
      <c r="CX47" s="874"/>
      <c r="CY47" s="874"/>
      <c r="CZ47" s="874"/>
      <c r="DA47" s="874"/>
      <c r="DB47" s="874"/>
      <c r="DC47" s="874"/>
      <c r="DD47" s="874"/>
      <c r="DE47" s="874"/>
      <c r="DF47" s="874"/>
      <c r="DG47" s="874"/>
      <c r="DH47" s="874"/>
      <c r="DI47" s="874"/>
      <c r="DJ47" s="874"/>
      <c r="DK47" s="874"/>
      <c r="DL47" s="874"/>
      <c r="DM47" s="874"/>
      <c r="DN47" s="874"/>
      <c r="DO47" s="874"/>
      <c r="DP47" s="874"/>
      <c r="DQ47" s="874"/>
      <c r="DR47" s="874"/>
      <c r="DS47" s="874"/>
      <c r="DT47" s="874"/>
      <c r="DU47" s="874"/>
      <c r="DV47" s="874"/>
      <c r="DW47" s="874"/>
      <c r="DX47" s="874"/>
      <c r="DY47" s="874"/>
      <c r="DZ47" s="874"/>
      <c r="EA47" s="874"/>
      <c r="EB47" s="874"/>
      <c r="EC47" s="874"/>
      <c r="ED47" s="874"/>
      <c r="EE47" s="874"/>
      <c r="EF47" s="874"/>
      <c r="EG47" s="874"/>
      <c r="EH47" s="874"/>
      <c r="EI47" s="874"/>
      <c r="EJ47" s="874"/>
      <c r="EK47" s="874"/>
      <c r="EL47" s="874"/>
      <c r="EM47" s="874"/>
      <c r="EN47" s="874"/>
      <c r="EO47" s="874"/>
      <c r="EP47" s="874"/>
      <c r="EQ47" s="874"/>
      <c r="ER47" s="874"/>
      <c r="ES47" s="874"/>
      <c r="ET47" s="874"/>
      <c r="EU47" s="874"/>
      <c r="EV47" s="874"/>
      <c r="EW47" s="874"/>
      <c r="EX47" s="874"/>
      <c r="EY47" s="874"/>
      <c r="EZ47" s="874"/>
      <c r="FA47" s="874"/>
      <c r="FB47" s="874"/>
      <c r="FC47" s="874"/>
      <c r="FD47" s="874"/>
      <c r="FE47" s="874"/>
      <c r="FF47" s="874"/>
      <c r="FG47" s="874"/>
      <c r="FH47" s="874"/>
      <c r="FI47" s="874"/>
      <c r="FJ47" s="874"/>
      <c r="FK47" s="874"/>
      <c r="FL47" s="874"/>
      <c r="FM47" s="874"/>
      <c r="FN47" s="874"/>
      <c r="FO47" s="874"/>
      <c r="FP47" s="874"/>
      <c r="FQ47" s="874"/>
      <c r="FR47" s="874"/>
      <c r="FS47" s="874"/>
      <c r="FT47" s="874"/>
      <c r="FU47" s="874"/>
      <c r="FV47" s="874"/>
      <c r="FW47" s="874"/>
      <c r="FX47" s="874"/>
      <c r="FY47" s="874"/>
      <c r="FZ47" s="874"/>
      <c r="GA47" s="874"/>
      <c r="GB47" s="874"/>
      <c r="GC47" s="874"/>
      <c r="GD47" s="874"/>
      <c r="GE47" s="874"/>
      <c r="GF47" s="874"/>
      <c r="GG47" s="874"/>
      <c r="GH47" s="874"/>
      <c r="GI47" s="874"/>
      <c r="GJ47" s="874"/>
      <c r="GK47" s="874"/>
      <c r="GL47" s="874"/>
      <c r="GM47" s="874"/>
      <c r="GN47" s="874"/>
      <c r="GO47" s="874"/>
      <c r="GP47" s="874"/>
      <c r="GQ47" s="874"/>
      <c r="GR47" s="874"/>
      <c r="GS47" s="874"/>
      <c r="GT47" s="874"/>
      <c r="GU47" s="874"/>
      <c r="GV47" s="874"/>
      <c r="GW47" s="874"/>
      <c r="GX47" s="874"/>
      <c r="GY47" s="874"/>
      <c r="GZ47" s="874"/>
      <c r="HA47" s="874"/>
      <c r="HB47" s="874"/>
      <c r="HC47" s="874"/>
      <c r="HD47" s="874"/>
      <c r="HE47" s="874"/>
      <c r="HF47" s="874"/>
      <c r="HG47" s="874"/>
      <c r="HH47" s="874"/>
      <c r="HI47" s="874"/>
      <c r="HJ47" s="874"/>
      <c r="HK47" s="874"/>
      <c r="HL47" s="874"/>
      <c r="HM47" s="874"/>
      <c r="HN47" s="874"/>
      <c r="HO47" s="874"/>
      <c r="HP47" s="874"/>
      <c r="HQ47" s="874"/>
      <c r="HR47" s="874"/>
    </row>
    <row r="48" spans="5:226" ht="12.75">
      <c r="E48" s="884"/>
      <c r="F48" s="884"/>
      <c r="G48" s="874"/>
      <c r="H48" s="874"/>
      <c r="I48" s="874"/>
      <c r="J48" s="874"/>
      <c r="K48" s="874"/>
      <c r="L48" s="874"/>
      <c r="M48" s="874"/>
      <c r="N48" s="874"/>
      <c r="O48" s="874"/>
      <c r="P48" s="874"/>
      <c r="Q48" s="874"/>
      <c r="R48" s="874"/>
      <c r="S48" s="874"/>
      <c r="T48" s="874"/>
      <c r="U48" s="874"/>
      <c r="V48" s="874"/>
      <c r="W48" s="874"/>
      <c r="X48" s="874"/>
      <c r="Y48" s="874"/>
      <c r="Z48" s="874"/>
      <c r="AA48" s="874"/>
      <c r="AB48" s="874"/>
      <c r="AC48" s="874"/>
      <c r="AD48" s="874"/>
      <c r="AE48" s="874"/>
      <c r="AF48" s="874"/>
      <c r="AG48" s="874"/>
      <c r="AH48" s="874"/>
      <c r="AI48" s="874"/>
      <c r="AJ48" s="874"/>
      <c r="AK48" s="874"/>
      <c r="AL48" s="874"/>
      <c r="AM48" s="874"/>
      <c r="AN48" s="874"/>
      <c r="AO48" s="874"/>
      <c r="AP48" s="874"/>
      <c r="AQ48" s="874"/>
      <c r="AR48" s="874"/>
      <c r="AS48" s="874"/>
      <c r="AT48" s="874"/>
      <c r="AU48" s="874"/>
      <c r="AV48" s="874"/>
      <c r="AW48" s="874"/>
      <c r="AX48" s="874"/>
      <c r="AY48" s="874"/>
      <c r="AZ48" s="874"/>
      <c r="BA48" s="874"/>
      <c r="BB48" s="874"/>
      <c r="BC48" s="874"/>
      <c r="BD48" s="874"/>
      <c r="BE48" s="874"/>
      <c r="BF48" s="874"/>
      <c r="BG48" s="874"/>
      <c r="BH48" s="874"/>
      <c r="BI48" s="874"/>
      <c r="BJ48" s="874"/>
      <c r="BK48" s="874"/>
      <c r="BL48" s="874"/>
      <c r="BM48" s="874"/>
      <c r="BN48" s="874"/>
      <c r="BO48" s="874"/>
      <c r="BP48" s="874"/>
      <c r="BQ48" s="874"/>
      <c r="BR48" s="874"/>
      <c r="BS48" s="874"/>
      <c r="BT48" s="874"/>
      <c r="BU48" s="874"/>
      <c r="BV48" s="874"/>
      <c r="BW48" s="874"/>
      <c r="BX48" s="874"/>
      <c r="BY48" s="874"/>
      <c r="BZ48" s="874"/>
      <c r="CA48" s="874"/>
      <c r="CB48" s="874"/>
      <c r="CC48" s="874"/>
      <c r="CD48" s="874"/>
      <c r="CE48" s="874"/>
      <c r="CF48" s="874"/>
      <c r="CG48" s="874"/>
      <c r="CH48" s="874"/>
      <c r="CI48" s="874"/>
      <c r="CJ48" s="874"/>
      <c r="CK48" s="874"/>
      <c r="CL48" s="874"/>
      <c r="CM48" s="874"/>
      <c r="CN48" s="874"/>
      <c r="CO48" s="874"/>
      <c r="CP48" s="874"/>
      <c r="CQ48" s="874"/>
      <c r="CR48" s="874"/>
      <c r="CS48" s="874"/>
      <c r="CT48" s="874"/>
      <c r="CU48" s="874"/>
      <c r="CV48" s="874"/>
      <c r="CW48" s="874"/>
      <c r="CX48" s="874"/>
      <c r="CY48" s="874"/>
      <c r="CZ48" s="874"/>
      <c r="DA48" s="874"/>
      <c r="DB48" s="874"/>
      <c r="DC48" s="874"/>
      <c r="DD48" s="874"/>
      <c r="DE48" s="874"/>
      <c r="DF48" s="874"/>
      <c r="DG48" s="874"/>
      <c r="DH48" s="874"/>
      <c r="DI48" s="874"/>
      <c r="DJ48" s="874"/>
      <c r="DK48" s="874"/>
      <c r="DL48" s="874"/>
      <c r="DM48" s="874"/>
      <c r="DN48" s="874"/>
      <c r="DO48" s="874"/>
      <c r="DP48" s="874"/>
      <c r="DQ48" s="874"/>
      <c r="DR48" s="874"/>
      <c r="DS48" s="874"/>
      <c r="DT48" s="874"/>
      <c r="DU48" s="874"/>
      <c r="DV48" s="874"/>
      <c r="DW48" s="874"/>
      <c r="DX48" s="874"/>
      <c r="DY48" s="874"/>
      <c r="DZ48" s="874"/>
      <c r="EA48" s="874"/>
      <c r="EB48" s="874"/>
      <c r="EC48" s="874"/>
      <c r="ED48" s="874"/>
      <c r="EE48" s="874"/>
      <c r="EF48" s="874"/>
      <c r="EG48" s="874"/>
      <c r="EH48" s="874"/>
      <c r="EI48" s="874"/>
      <c r="EJ48" s="874"/>
      <c r="EK48" s="874"/>
      <c r="EL48" s="874"/>
      <c r="EM48" s="874"/>
      <c r="EN48" s="874"/>
      <c r="EO48" s="874"/>
      <c r="EP48" s="874"/>
      <c r="EQ48" s="874"/>
      <c r="ER48" s="874"/>
      <c r="ES48" s="874"/>
      <c r="ET48" s="874"/>
      <c r="EU48" s="874"/>
      <c r="EV48" s="874"/>
      <c r="EW48" s="874"/>
      <c r="EX48" s="874"/>
      <c r="EY48" s="874"/>
      <c r="EZ48" s="874"/>
      <c r="FA48" s="874"/>
      <c r="FB48" s="874"/>
      <c r="FC48" s="874"/>
      <c r="FD48" s="874"/>
      <c r="FE48" s="874"/>
      <c r="FF48" s="874"/>
      <c r="FG48" s="874"/>
      <c r="FH48" s="874"/>
      <c r="FI48" s="874"/>
      <c r="FJ48" s="874"/>
      <c r="FK48" s="874"/>
      <c r="FL48" s="874"/>
      <c r="FM48" s="874"/>
      <c r="FN48" s="874"/>
      <c r="FO48" s="874"/>
      <c r="FP48" s="874"/>
      <c r="FQ48" s="874"/>
      <c r="FR48" s="874"/>
      <c r="FS48" s="874"/>
      <c r="FT48" s="874"/>
      <c r="FU48" s="874"/>
      <c r="FV48" s="874"/>
      <c r="FW48" s="874"/>
      <c r="FX48" s="874"/>
      <c r="FY48" s="874"/>
      <c r="FZ48" s="874"/>
      <c r="GA48" s="874"/>
      <c r="GB48" s="874"/>
      <c r="GC48" s="874"/>
      <c r="GD48" s="874"/>
      <c r="GE48" s="874"/>
      <c r="GF48" s="874"/>
      <c r="GG48" s="874"/>
      <c r="GH48" s="874"/>
      <c r="GI48" s="874"/>
      <c r="GJ48" s="874"/>
      <c r="GK48" s="874"/>
      <c r="GL48" s="874"/>
      <c r="GM48" s="874"/>
      <c r="GN48" s="874"/>
      <c r="GO48" s="874"/>
      <c r="GP48" s="874"/>
      <c r="GQ48" s="874"/>
      <c r="GR48" s="874"/>
      <c r="GS48" s="874"/>
      <c r="GT48" s="874"/>
      <c r="GU48" s="874"/>
      <c r="GV48" s="874"/>
      <c r="GW48" s="874"/>
      <c r="GX48" s="874"/>
      <c r="GY48" s="874"/>
      <c r="GZ48" s="874"/>
      <c r="HA48" s="874"/>
      <c r="HB48" s="874"/>
      <c r="HC48" s="874"/>
      <c r="HD48" s="874"/>
      <c r="HE48" s="874"/>
      <c r="HF48" s="874"/>
      <c r="HG48" s="874"/>
      <c r="HH48" s="874"/>
      <c r="HI48" s="874"/>
      <c r="HJ48" s="874"/>
      <c r="HK48" s="874"/>
      <c r="HL48" s="874"/>
      <c r="HM48" s="874"/>
      <c r="HN48" s="874"/>
      <c r="HO48" s="874"/>
      <c r="HP48" s="874"/>
      <c r="HQ48" s="874"/>
      <c r="HR48" s="874"/>
    </row>
    <row r="49" spans="5:226" ht="12.75">
      <c r="E49" s="884"/>
      <c r="F49" s="884"/>
      <c r="G49" s="874"/>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4"/>
      <c r="AY49" s="874"/>
      <c r="AZ49" s="874"/>
      <c r="BA49" s="874"/>
      <c r="BB49" s="874"/>
      <c r="BC49" s="874"/>
      <c r="BD49" s="874"/>
      <c r="BE49" s="874"/>
      <c r="BF49" s="874"/>
      <c r="BG49" s="874"/>
      <c r="BH49" s="874"/>
      <c r="BI49" s="874"/>
      <c r="BJ49" s="874"/>
      <c r="BK49" s="874"/>
      <c r="BL49" s="874"/>
      <c r="BM49" s="874"/>
      <c r="BN49" s="874"/>
      <c r="BO49" s="874"/>
      <c r="BP49" s="874"/>
      <c r="BQ49" s="874"/>
      <c r="BR49" s="874"/>
      <c r="BS49" s="874"/>
      <c r="BT49" s="874"/>
      <c r="BU49" s="874"/>
      <c r="BV49" s="874"/>
      <c r="BW49" s="874"/>
      <c r="BX49" s="874"/>
      <c r="BY49" s="874"/>
      <c r="BZ49" s="874"/>
      <c r="CA49" s="874"/>
      <c r="CB49" s="874"/>
      <c r="CC49" s="874"/>
      <c r="CD49" s="874"/>
      <c r="CE49" s="874"/>
      <c r="CF49" s="874"/>
      <c r="CG49" s="874"/>
      <c r="CH49" s="874"/>
      <c r="CI49" s="874"/>
      <c r="CJ49" s="874"/>
      <c r="CK49" s="874"/>
      <c r="CL49" s="874"/>
      <c r="CM49" s="874"/>
      <c r="CN49" s="874"/>
      <c r="CO49" s="874"/>
      <c r="CP49" s="874"/>
      <c r="CQ49" s="874"/>
      <c r="CR49" s="874"/>
      <c r="CS49" s="874"/>
      <c r="CT49" s="874"/>
      <c r="CU49" s="874"/>
      <c r="CV49" s="874"/>
      <c r="CW49" s="874"/>
      <c r="CX49" s="874"/>
      <c r="CY49" s="874"/>
      <c r="CZ49" s="874"/>
      <c r="DA49" s="874"/>
      <c r="DB49" s="874"/>
      <c r="DC49" s="874"/>
      <c r="DD49" s="874"/>
      <c r="DE49" s="874"/>
      <c r="DF49" s="874"/>
      <c r="DG49" s="874"/>
      <c r="DH49" s="874"/>
      <c r="DI49" s="874"/>
      <c r="DJ49" s="874"/>
      <c r="DK49" s="874"/>
      <c r="DL49" s="874"/>
      <c r="DM49" s="874"/>
      <c r="DN49" s="874"/>
      <c r="DO49" s="874"/>
      <c r="DP49" s="874"/>
      <c r="DQ49" s="874"/>
      <c r="DR49" s="874"/>
      <c r="DS49" s="874"/>
      <c r="DT49" s="874"/>
      <c r="DU49" s="874"/>
      <c r="DV49" s="874"/>
      <c r="DW49" s="874"/>
      <c r="DX49" s="874"/>
      <c r="DY49" s="874"/>
      <c r="DZ49" s="874"/>
      <c r="EA49" s="874"/>
      <c r="EB49" s="874"/>
      <c r="EC49" s="874"/>
      <c r="ED49" s="874"/>
      <c r="EE49" s="874"/>
      <c r="EF49" s="874"/>
      <c r="EG49" s="874"/>
      <c r="EH49" s="874"/>
      <c r="EI49" s="874"/>
      <c r="EJ49" s="874"/>
      <c r="EK49" s="874"/>
      <c r="EL49" s="874"/>
      <c r="EM49" s="874"/>
      <c r="EN49" s="874"/>
      <c r="EO49" s="874"/>
      <c r="EP49" s="874"/>
      <c r="EQ49" s="874"/>
      <c r="ER49" s="874"/>
      <c r="ES49" s="874"/>
      <c r="ET49" s="874"/>
      <c r="EU49" s="874"/>
      <c r="EV49" s="874"/>
      <c r="EW49" s="874"/>
      <c r="EX49" s="874"/>
      <c r="EY49" s="874"/>
      <c r="EZ49" s="874"/>
      <c r="FA49" s="874"/>
      <c r="FB49" s="874"/>
      <c r="FC49" s="874"/>
      <c r="FD49" s="874"/>
      <c r="FE49" s="874"/>
      <c r="FF49" s="874"/>
      <c r="FG49" s="874"/>
      <c r="FH49" s="874"/>
      <c r="FI49" s="874"/>
      <c r="FJ49" s="874"/>
      <c r="FK49" s="874"/>
      <c r="FL49" s="874"/>
      <c r="FM49" s="874"/>
      <c r="FN49" s="874"/>
      <c r="FO49" s="874"/>
      <c r="FP49" s="874"/>
      <c r="FQ49" s="874"/>
      <c r="FR49" s="874"/>
      <c r="FS49" s="874"/>
      <c r="FT49" s="874"/>
      <c r="FU49" s="874"/>
      <c r="FV49" s="874"/>
      <c r="FW49" s="874"/>
      <c r="FX49" s="874"/>
      <c r="FY49" s="874"/>
      <c r="FZ49" s="874"/>
      <c r="GA49" s="874"/>
      <c r="GB49" s="874"/>
      <c r="GC49" s="874"/>
      <c r="GD49" s="874"/>
      <c r="GE49" s="874"/>
      <c r="GF49" s="874"/>
      <c r="GG49" s="874"/>
      <c r="GH49" s="874"/>
      <c r="GI49" s="874"/>
      <c r="GJ49" s="874"/>
      <c r="GK49" s="874"/>
      <c r="GL49" s="874"/>
      <c r="GM49" s="874"/>
      <c r="GN49" s="874"/>
      <c r="GO49" s="874"/>
      <c r="GP49" s="874"/>
      <c r="GQ49" s="874"/>
      <c r="GR49" s="874"/>
      <c r="GS49" s="874"/>
      <c r="GT49" s="874"/>
      <c r="GU49" s="874"/>
      <c r="GV49" s="874"/>
      <c r="GW49" s="874"/>
      <c r="GX49" s="874"/>
      <c r="GY49" s="874"/>
      <c r="GZ49" s="874"/>
      <c r="HA49" s="874"/>
      <c r="HB49" s="874"/>
      <c r="HC49" s="874"/>
      <c r="HD49" s="874"/>
      <c r="HE49" s="874"/>
      <c r="HF49" s="874"/>
      <c r="HG49" s="874"/>
      <c r="HH49" s="874"/>
      <c r="HI49" s="874"/>
      <c r="HJ49" s="874"/>
      <c r="HK49" s="874"/>
      <c r="HL49" s="874"/>
      <c r="HM49" s="874"/>
      <c r="HN49" s="874"/>
      <c r="HO49" s="874"/>
      <c r="HP49" s="874"/>
      <c r="HQ49" s="874"/>
      <c r="HR49" s="874"/>
    </row>
    <row r="50" spans="5:226" ht="12.75">
      <c r="E50" s="884"/>
      <c r="F50" s="88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4"/>
      <c r="AY50" s="874"/>
      <c r="AZ50" s="874"/>
      <c r="BA50" s="874"/>
      <c r="BB50" s="874"/>
      <c r="BC50" s="874"/>
      <c r="BD50" s="874"/>
      <c r="BE50" s="874"/>
      <c r="BF50" s="874"/>
      <c r="BG50" s="874"/>
      <c r="BH50" s="874"/>
      <c r="BI50" s="874"/>
      <c r="BJ50" s="874"/>
      <c r="BK50" s="874"/>
      <c r="BL50" s="874"/>
      <c r="BM50" s="874"/>
      <c r="BN50" s="874"/>
      <c r="BO50" s="874"/>
      <c r="BP50" s="874"/>
      <c r="BQ50" s="874"/>
      <c r="BR50" s="874"/>
      <c r="BS50" s="874"/>
      <c r="BT50" s="874"/>
      <c r="BU50" s="874"/>
      <c r="BV50" s="874"/>
      <c r="BW50" s="874"/>
      <c r="BX50" s="874"/>
      <c r="BY50" s="874"/>
      <c r="BZ50" s="874"/>
      <c r="CA50" s="874"/>
      <c r="CB50" s="874"/>
      <c r="CC50" s="874"/>
      <c r="CD50" s="874"/>
      <c r="CE50" s="874"/>
      <c r="CF50" s="874"/>
      <c r="CG50" s="874"/>
      <c r="CH50" s="874"/>
      <c r="CI50" s="874"/>
      <c r="CJ50" s="874"/>
      <c r="CK50" s="874"/>
      <c r="CL50" s="874"/>
      <c r="CM50" s="874"/>
      <c r="CN50" s="874"/>
      <c r="CO50" s="874"/>
      <c r="CP50" s="874"/>
      <c r="CQ50" s="874"/>
      <c r="CR50" s="874"/>
      <c r="CS50" s="874"/>
      <c r="CT50" s="874"/>
      <c r="CU50" s="874"/>
      <c r="CV50" s="874"/>
      <c r="CW50" s="874"/>
      <c r="CX50" s="874"/>
      <c r="CY50" s="874"/>
      <c r="CZ50" s="874"/>
      <c r="DA50" s="874"/>
      <c r="DB50" s="874"/>
      <c r="DC50" s="874"/>
      <c r="DD50" s="874"/>
      <c r="DE50" s="874"/>
      <c r="DF50" s="874"/>
      <c r="DG50" s="874"/>
      <c r="DH50" s="874"/>
      <c r="DI50" s="874"/>
      <c r="DJ50" s="874"/>
      <c r="DK50" s="874"/>
      <c r="DL50" s="874"/>
      <c r="DM50" s="874"/>
      <c r="DN50" s="874"/>
      <c r="DO50" s="874"/>
      <c r="DP50" s="874"/>
      <c r="DQ50" s="874"/>
      <c r="DR50" s="874"/>
      <c r="DS50" s="874"/>
      <c r="DT50" s="874"/>
      <c r="DU50" s="874"/>
      <c r="DV50" s="874"/>
      <c r="DW50" s="874"/>
      <c r="DX50" s="874"/>
      <c r="DY50" s="874"/>
      <c r="DZ50" s="874"/>
      <c r="EA50" s="874"/>
      <c r="EB50" s="874"/>
      <c r="EC50" s="874"/>
      <c r="ED50" s="874"/>
      <c r="EE50" s="874"/>
      <c r="EF50" s="874"/>
      <c r="EG50" s="874"/>
      <c r="EH50" s="874"/>
      <c r="EI50" s="874"/>
      <c r="EJ50" s="874"/>
      <c r="EK50" s="874"/>
      <c r="EL50" s="874"/>
      <c r="EM50" s="874"/>
      <c r="EN50" s="874"/>
      <c r="EO50" s="874"/>
      <c r="EP50" s="874"/>
      <c r="EQ50" s="874"/>
      <c r="ER50" s="874"/>
      <c r="ES50" s="874"/>
      <c r="ET50" s="874"/>
      <c r="EU50" s="874"/>
      <c r="EV50" s="874"/>
      <c r="EW50" s="874"/>
      <c r="EX50" s="874"/>
      <c r="EY50" s="874"/>
      <c r="EZ50" s="874"/>
      <c r="FA50" s="874"/>
      <c r="FB50" s="874"/>
      <c r="FC50" s="874"/>
      <c r="FD50" s="874"/>
      <c r="FE50" s="874"/>
      <c r="FF50" s="874"/>
      <c r="FG50" s="874"/>
      <c r="FH50" s="874"/>
      <c r="FI50" s="874"/>
      <c r="FJ50" s="874"/>
      <c r="FK50" s="874"/>
      <c r="FL50" s="874"/>
      <c r="FM50" s="874"/>
      <c r="FN50" s="874"/>
      <c r="FO50" s="874"/>
      <c r="FP50" s="874"/>
      <c r="FQ50" s="874"/>
      <c r="FR50" s="874"/>
      <c r="FS50" s="874"/>
      <c r="FT50" s="874"/>
      <c r="FU50" s="874"/>
      <c r="FV50" s="874"/>
      <c r="FW50" s="874"/>
      <c r="FX50" s="874"/>
      <c r="FY50" s="874"/>
      <c r="FZ50" s="874"/>
      <c r="GA50" s="874"/>
      <c r="GB50" s="874"/>
      <c r="GC50" s="874"/>
      <c r="GD50" s="874"/>
      <c r="GE50" s="874"/>
      <c r="GF50" s="874"/>
      <c r="GG50" s="874"/>
      <c r="GH50" s="874"/>
      <c r="GI50" s="874"/>
      <c r="GJ50" s="874"/>
      <c r="GK50" s="874"/>
      <c r="GL50" s="874"/>
      <c r="GM50" s="874"/>
      <c r="GN50" s="874"/>
      <c r="GO50" s="874"/>
      <c r="GP50" s="874"/>
      <c r="GQ50" s="874"/>
      <c r="GR50" s="874"/>
      <c r="GS50" s="874"/>
      <c r="GT50" s="874"/>
      <c r="GU50" s="874"/>
      <c r="GV50" s="874"/>
      <c r="GW50" s="874"/>
      <c r="GX50" s="874"/>
      <c r="GY50" s="874"/>
      <c r="GZ50" s="874"/>
      <c r="HA50" s="874"/>
      <c r="HB50" s="874"/>
      <c r="HC50" s="874"/>
      <c r="HD50" s="874"/>
      <c r="HE50" s="874"/>
      <c r="HF50" s="874"/>
      <c r="HG50" s="874"/>
      <c r="HH50" s="874"/>
      <c r="HI50" s="874"/>
      <c r="HJ50" s="874"/>
      <c r="HK50" s="874"/>
      <c r="HL50" s="874"/>
      <c r="HM50" s="874"/>
      <c r="HN50" s="874"/>
      <c r="HO50" s="874"/>
      <c r="HP50" s="874"/>
      <c r="HQ50" s="874"/>
      <c r="HR50" s="874"/>
    </row>
    <row r="51" spans="1:226" ht="12.75">
      <c r="A51" s="874"/>
      <c r="B51" s="874"/>
      <c r="C51" s="874"/>
      <c r="D51" s="874"/>
      <c r="E51" s="884"/>
      <c r="F51" s="88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874"/>
      <c r="AF51" s="874"/>
      <c r="AG51" s="874"/>
      <c r="AH51" s="874"/>
      <c r="AI51" s="874"/>
      <c r="AJ51" s="874"/>
      <c r="AK51" s="874"/>
      <c r="AL51" s="874"/>
      <c r="AM51" s="874"/>
      <c r="AN51" s="874"/>
      <c r="AO51" s="874"/>
      <c r="AP51" s="874"/>
      <c r="AQ51" s="874"/>
      <c r="AR51" s="874"/>
      <c r="AS51" s="874"/>
      <c r="AT51" s="874"/>
      <c r="AU51" s="874"/>
      <c r="AV51" s="874"/>
      <c r="AW51" s="874"/>
      <c r="AX51" s="874"/>
      <c r="AY51" s="874"/>
      <c r="AZ51" s="874"/>
      <c r="BA51" s="874"/>
      <c r="BB51" s="874"/>
      <c r="BC51" s="874"/>
      <c r="BD51" s="874"/>
      <c r="BE51" s="874"/>
      <c r="BF51" s="874"/>
      <c r="BG51" s="874"/>
      <c r="BH51" s="874"/>
      <c r="BI51" s="874"/>
      <c r="BJ51" s="874"/>
      <c r="BK51" s="874"/>
      <c r="BL51" s="874"/>
      <c r="BM51" s="874"/>
      <c r="BN51" s="874"/>
      <c r="BO51" s="874"/>
      <c r="BP51" s="874"/>
      <c r="BQ51" s="874"/>
      <c r="BR51" s="874"/>
      <c r="BS51" s="874"/>
      <c r="BT51" s="874"/>
      <c r="BU51" s="874"/>
      <c r="BV51" s="874"/>
      <c r="BW51" s="874"/>
      <c r="BX51" s="874"/>
      <c r="BY51" s="874"/>
      <c r="BZ51" s="874"/>
      <c r="CA51" s="874"/>
      <c r="CB51" s="874"/>
      <c r="CC51" s="874"/>
      <c r="CD51" s="874"/>
      <c r="CE51" s="874"/>
      <c r="CF51" s="874"/>
      <c r="CG51" s="874"/>
      <c r="CH51" s="874"/>
      <c r="CI51" s="874"/>
      <c r="CJ51" s="874"/>
      <c r="CK51" s="874"/>
      <c r="CL51" s="874"/>
      <c r="CM51" s="874"/>
      <c r="CN51" s="874"/>
      <c r="CO51" s="874"/>
      <c r="CP51" s="874"/>
      <c r="CQ51" s="874"/>
      <c r="CR51" s="874"/>
      <c r="CS51" s="874"/>
      <c r="CT51" s="874"/>
      <c r="CU51" s="874"/>
      <c r="CV51" s="874"/>
      <c r="CW51" s="874"/>
      <c r="CX51" s="874"/>
      <c r="CY51" s="874"/>
      <c r="CZ51" s="874"/>
      <c r="DA51" s="874"/>
      <c r="DB51" s="874"/>
      <c r="DC51" s="874"/>
      <c r="DD51" s="874"/>
      <c r="DE51" s="874"/>
      <c r="DF51" s="874"/>
      <c r="DG51" s="874"/>
      <c r="DH51" s="874"/>
      <c r="DI51" s="874"/>
      <c r="DJ51" s="874"/>
      <c r="DK51" s="874"/>
      <c r="DL51" s="874"/>
      <c r="DM51" s="874"/>
      <c r="DN51" s="874"/>
      <c r="DO51" s="874"/>
      <c r="DP51" s="874"/>
      <c r="DQ51" s="874"/>
      <c r="DR51" s="874"/>
      <c r="DS51" s="874"/>
      <c r="DT51" s="874"/>
      <c r="DU51" s="874"/>
      <c r="DV51" s="874"/>
      <c r="DW51" s="874"/>
      <c r="DX51" s="874"/>
      <c r="DY51" s="874"/>
      <c r="DZ51" s="874"/>
      <c r="EA51" s="874"/>
      <c r="EB51" s="874"/>
      <c r="EC51" s="874"/>
      <c r="ED51" s="874"/>
      <c r="EE51" s="874"/>
      <c r="EF51" s="874"/>
      <c r="EG51" s="874"/>
      <c r="EH51" s="874"/>
      <c r="EI51" s="874"/>
      <c r="EJ51" s="874"/>
      <c r="EK51" s="874"/>
      <c r="EL51" s="874"/>
      <c r="EM51" s="874"/>
      <c r="EN51" s="874"/>
      <c r="EO51" s="874"/>
      <c r="EP51" s="874"/>
      <c r="EQ51" s="874"/>
      <c r="ER51" s="874"/>
      <c r="ES51" s="874"/>
      <c r="ET51" s="874"/>
      <c r="EU51" s="874"/>
      <c r="EV51" s="874"/>
      <c r="EW51" s="874"/>
      <c r="EX51" s="874"/>
      <c r="EY51" s="874"/>
      <c r="EZ51" s="874"/>
      <c r="FA51" s="874"/>
      <c r="FB51" s="874"/>
      <c r="FC51" s="874"/>
      <c r="FD51" s="874"/>
      <c r="FE51" s="874"/>
      <c r="FF51" s="874"/>
      <c r="FG51" s="874"/>
      <c r="FH51" s="874"/>
      <c r="FI51" s="874"/>
      <c r="FJ51" s="874"/>
      <c r="FK51" s="874"/>
      <c r="FL51" s="874"/>
      <c r="FM51" s="874"/>
      <c r="FN51" s="874"/>
      <c r="FO51" s="874"/>
      <c r="FP51" s="874"/>
      <c r="FQ51" s="874"/>
      <c r="FR51" s="874"/>
      <c r="FS51" s="874"/>
      <c r="FT51" s="874"/>
      <c r="FU51" s="874"/>
      <c r="FV51" s="874"/>
      <c r="FW51" s="874"/>
      <c r="FX51" s="874"/>
      <c r="FY51" s="874"/>
      <c r="FZ51" s="874"/>
      <c r="GA51" s="874"/>
      <c r="GB51" s="874"/>
      <c r="GC51" s="874"/>
      <c r="GD51" s="874"/>
      <c r="GE51" s="874"/>
      <c r="GF51" s="874"/>
      <c r="GG51" s="874"/>
      <c r="GH51" s="874"/>
      <c r="GI51" s="874"/>
      <c r="GJ51" s="874"/>
      <c r="GK51" s="874"/>
      <c r="GL51" s="874"/>
      <c r="GM51" s="874"/>
      <c r="GN51" s="874"/>
      <c r="GO51" s="874"/>
      <c r="GP51" s="874"/>
      <c r="GQ51" s="874"/>
      <c r="GR51" s="874"/>
      <c r="GS51" s="874"/>
      <c r="GT51" s="874"/>
      <c r="GU51" s="874"/>
      <c r="GV51" s="874"/>
      <c r="GW51" s="874"/>
      <c r="GX51" s="874"/>
      <c r="GY51" s="874"/>
      <c r="GZ51" s="874"/>
      <c r="HA51" s="874"/>
      <c r="HB51" s="874"/>
      <c r="HC51" s="874"/>
      <c r="HD51" s="874"/>
      <c r="HE51" s="874"/>
      <c r="HF51" s="874"/>
      <c r="HG51" s="874"/>
      <c r="HH51" s="874"/>
      <c r="HI51" s="874"/>
      <c r="HJ51" s="874"/>
      <c r="HK51" s="874"/>
      <c r="HL51" s="874"/>
      <c r="HM51" s="874"/>
      <c r="HN51" s="874"/>
      <c r="HO51" s="874"/>
      <c r="HP51" s="874"/>
      <c r="HQ51" s="874"/>
      <c r="HR51" s="874"/>
    </row>
    <row r="52" spans="1:226" ht="15">
      <c r="A52" s="84"/>
      <c r="B52" s="42"/>
      <c r="C52" s="42"/>
      <c r="D52" s="42"/>
      <c r="E52" s="42"/>
      <c r="F52" s="42"/>
      <c r="G52" s="42"/>
      <c r="H52" s="42"/>
      <c r="I52" s="42"/>
      <c r="J52" s="42"/>
      <c r="K52" s="42"/>
      <c r="L52" s="42"/>
      <c r="M52" s="874"/>
      <c r="N52" s="874"/>
      <c r="O52" s="874"/>
      <c r="P52" s="874"/>
      <c r="Q52" s="874"/>
      <c r="R52" s="874"/>
      <c r="S52" s="874"/>
      <c r="T52" s="874"/>
      <c r="U52" s="874"/>
      <c r="V52" s="874"/>
      <c r="W52" s="874"/>
      <c r="X52" s="874"/>
      <c r="Y52" s="874"/>
      <c r="Z52" s="874"/>
      <c r="AA52" s="874"/>
      <c r="AB52" s="874"/>
      <c r="AC52" s="874"/>
      <c r="AD52" s="874"/>
      <c r="AE52" s="874"/>
      <c r="AF52" s="874"/>
      <c r="AG52" s="874"/>
      <c r="AH52" s="874"/>
      <c r="AI52" s="874"/>
      <c r="AJ52" s="874"/>
      <c r="AK52" s="874"/>
      <c r="AL52" s="874"/>
      <c r="AM52" s="874"/>
      <c r="AN52" s="874"/>
      <c r="AO52" s="874"/>
      <c r="AP52" s="874"/>
      <c r="AQ52" s="874"/>
      <c r="AR52" s="874"/>
      <c r="AS52" s="874"/>
      <c r="AT52" s="874"/>
      <c r="AU52" s="874"/>
      <c r="AV52" s="874"/>
      <c r="AW52" s="874"/>
      <c r="AX52" s="874"/>
      <c r="AY52" s="874"/>
      <c r="AZ52" s="874"/>
      <c r="BA52" s="874"/>
      <c r="BB52" s="874"/>
      <c r="BC52" s="874"/>
      <c r="BD52" s="874"/>
      <c r="BE52" s="874"/>
      <c r="BF52" s="874"/>
      <c r="BG52" s="874"/>
      <c r="BH52" s="874"/>
      <c r="BI52" s="874"/>
      <c r="BJ52" s="874"/>
      <c r="BK52" s="874"/>
      <c r="BL52" s="874"/>
      <c r="BM52" s="874"/>
      <c r="BN52" s="874"/>
      <c r="BO52" s="874"/>
      <c r="BP52" s="874"/>
      <c r="BQ52" s="874"/>
      <c r="BR52" s="874"/>
      <c r="BS52" s="874"/>
      <c r="BT52" s="874"/>
      <c r="BU52" s="874"/>
      <c r="BV52" s="874"/>
      <c r="BW52" s="874"/>
      <c r="BX52" s="874"/>
      <c r="BY52" s="874"/>
      <c r="BZ52" s="874"/>
      <c r="CA52" s="874"/>
      <c r="CB52" s="874"/>
      <c r="CC52" s="874"/>
      <c r="CD52" s="874"/>
      <c r="CE52" s="874"/>
      <c r="CF52" s="874"/>
      <c r="CG52" s="874"/>
      <c r="CH52" s="874"/>
      <c r="CI52" s="874"/>
      <c r="CJ52" s="874"/>
      <c r="CK52" s="874"/>
      <c r="CL52" s="874"/>
      <c r="CM52" s="874"/>
      <c r="CN52" s="874"/>
      <c r="CO52" s="874"/>
      <c r="CP52" s="874"/>
      <c r="CQ52" s="874"/>
      <c r="CR52" s="874"/>
      <c r="CS52" s="874"/>
      <c r="CT52" s="874"/>
      <c r="CU52" s="874"/>
      <c r="CV52" s="874"/>
      <c r="CW52" s="874"/>
      <c r="CX52" s="874"/>
      <c r="CY52" s="874"/>
      <c r="CZ52" s="874"/>
      <c r="DA52" s="874"/>
      <c r="DB52" s="874"/>
      <c r="DC52" s="874"/>
      <c r="DD52" s="874"/>
      <c r="DE52" s="874"/>
      <c r="DF52" s="874"/>
      <c r="DG52" s="874"/>
      <c r="DH52" s="874"/>
      <c r="DI52" s="874"/>
      <c r="DJ52" s="874"/>
      <c r="DK52" s="874"/>
      <c r="DL52" s="874"/>
      <c r="DM52" s="874"/>
      <c r="DN52" s="874"/>
      <c r="DO52" s="874"/>
      <c r="DP52" s="874"/>
      <c r="DQ52" s="874"/>
      <c r="DR52" s="874"/>
      <c r="DS52" s="874"/>
      <c r="DT52" s="874"/>
      <c r="DU52" s="874"/>
      <c r="DV52" s="874"/>
      <c r="DW52" s="874"/>
      <c r="DX52" s="874"/>
      <c r="DY52" s="874"/>
      <c r="DZ52" s="874"/>
      <c r="EA52" s="874"/>
      <c r="EB52" s="874"/>
      <c r="EC52" s="874"/>
      <c r="ED52" s="874"/>
      <c r="EE52" s="874"/>
      <c r="EF52" s="874"/>
      <c r="EG52" s="874"/>
      <c r="EH52" s="874"/>
      <c r="EI52" s="874"/>
      <c r="EJ52" s="874"/>
      <c r="EK52" s="874"/>
      <c r="EL52" s="874"/>
      <c r="EM52" s="874"/>
      <c r="EN52" s="874"/>
      <c r="EO52" s="874"/>
      <c r="EP52" s="874"/>
      <c r="EQ52" s="874"/>
      <c r="ER52" s="874"/>
      <c r="ES52" s="874"/>
      <c r="ET52" s="874"/>
      <c r="EU52" s="874"/>
      <c r="EV52" s="874"/>
      <c r="EW52" s="874"/>
      <c r="EX52" s="874"/>
      <c r="EY52" s="874"/>
      <c r="EZ52" s="874"/>
      <c r="FA52" s="874"/>
      <c r="FB52" s="874"/>
      <c r="FC52" s="874"/>
      <c r="FD52" s="874"/>
      <c r="FE52" s="874"/>
      <c r="FF52" s="874"/>
      <c r="FG52" s="874"/>
      <c r="FH52" s="874"/>
      <c r="FI52" s="874"/>
      <c r="FJ52" s="874"/>
      <c r="FK52" s="874"/>
      <c r="FL52" s="874"/>
      <c r="FM52" s="874"/>
      <c r="FN52" s="874"/>
      <c r="FO52" s="874"/>
      <c r="FP52" s="874"/>
      <c r="FQ52" s="874"/>
      <c r="FR52" s="874"/>
      <c r="FS52" s="874"/>
      <c r="FT52" s="874"/>
      <c r="FU52" s="874"/>
      <c r="FV52" s="874"/>
      <c r="FW52" s="874"/>
      <c r="FX52" s="874"/>
      <c r="FY52" s="874"/>
      <c r="FZ52" s="874"/>
      <c r="GA52" s="874"/>
      <c r="GB52" s="874"/>
      <c r="GC52" s="874"/>
      <c r="GD52" s="874"/>
      <c r="GE52" s="874"/>
      <c r="GF52" s="874"/>
      <c r="GG52" s="874"/>
      <c r="GH52" s="874"/>
      <c r="GI52" s="874"/>
      <c r="GJ52" s="874"/>
      <c r="GK52" s="874"/>
      <c r="GL52" s="874"/>
      <c r="GM52" s="874"/>
      <c r="GN52" s="874"/>
      <c r="GO52" s="874"/>
      <c r="GP52" s="874"/>
      <c r="GQ52" s="874"/>
      <c r="GR52" s="874"/>
      <c r="GS52" s="874"/>
      <c r="GT52" s="874"/>
      <c r="GU52" s="874"/>
      <c r="GV52" s="874"/>
      <c r="GW52" s="874"/>
      <c r="GX52" s="874"/>
      <c r="GY52" s="874"/>
      <c r="GZ52" s="874"/>
      <c r="HA52" s="874"/>
      <c r="HB52" s="874"/>
      <c r="HC52" s="874"/>
      <c r="HD52" s="874"/>
      <c r="HE52" s="874"/>
      <c r="HF52" s="874"/>
      <c r="HG52" s="874"/>
      <c r="HH52" s="874"/>
      <c r="HI52" s="874"/>
      <c r="HJ52" s="874"/>
      <c r="HK52" s="874"/>
      <c r="HL52" s="874"/>
      <c r="HM52" s="874"/>
      <c r="HN52" s="874"/>
      <c r="HO52" s="874"/>
      <c r="HP52" s="874"/>
      <c r="HQ52" s="874"/>
      <c r="HR52" s="874"/>
    </row>
    <row r="53" spans="2:226" ht="13.5" customHeight="1">
      <c r="B53" s="874"/>
      <c r="C53" s="874"/>
      <c r="D53" s="874"/>
      <c r="E53" s="884"/>
      <c r="F53" s="884"/>
      <c r="G53" s="874"/>
      <c r="H53" s="874"/>
      <c r="I53" s="874"/>
      <c r="J53" s="874"/>
      <c r="K53" s="874"/>
      <c r="L53" s="874"/>
      <c r="M53" s="874"/>
      <c r="N53" s="874"/>
      <c r="O53" s="874"/>
      <c r="P53" s="874"/>
      <c r="Q53" s="874"/>
      <c r="R53" s="874"/>
      <c r="S53" s="874"/>
      <c r="T53" s="874"/>
      <c r="U53" s="874"/>
      <c r="V53" s="874"/>
      <c r="W53" s="874"/>
      <c r="X53" s="874"/>
      <c r="Y53" s="874"/>
      <c r="Z53" s="874"/>
      <c r="AA53" s="874"/>
      <c r="AB53" s="874"/>
      <c r="AC53" s="874"/>
      <c r="AD53" s="874"/>
      <c r="AE53" s="874"/>
      <c r="AF53" s="874"/>
      <c r="AG53" s="874"/>
      <c r="AH53" s="874"/>
      <c r="AI53" s="874"/>
      <c r="AJ53" s="874"/>
      <c r="AK53" s="874"/>
      <c r="AL53" s="874"/>
      <c r="AM53" s="874"/>
      <c r="AN53" s="874"/>
      <c r="AO53" s="874"/>
      <c r="AP53" s="874"/>
      <c r="AQ53" s="874"/>
      <c r="AR53" s="874"/>
      <c r="AS53" s="874"/>
      <c r="AT53" s="874"/>
      <c r="AU53" s="874"/>
      <c r="AV53" s="874"/>
      <c r="AW53" s="874"/>
      <c r="AX53" s="874"/>
      <c r="AY53" s="874"/>
      <c r="AZ53" s="874"/>
      <c r="BA53" s="874"/>
      <c r="BB53" s="874"/>
      <c r="BC53" s="874"/>
      <c r="BD53" s="874"/>
      <c r="BE53" s="874"/>
      <c r="BF53" s="874"/>
      <c r="BG53" s="874"/>
      <c r="BH53" s="874"/>
      <c r="BI53" s="874"/>
      <c r="BJ53" s="874"/>
      <c r="BK53" s="874"/>
      <c r="BL53" s="874"/>
      <c r="BM53" s="874"/>
      <c r="BN53" s="874"/>
      <c r="BO53" s="874"/>
      <c r="BP53" s="874"/>
      <c r="BQ53" s="874"/>
      <c r="BR53" s="874"/>
      <c r="BS53" s="874"/>
      <c r="BT53" s="874"/>
      <c r="BU53" s="874"/>
      <c r="BV53" s="874"/>
      <c r="BW53" s="874"/>
      <c r="BX53" s="874"/>
      <c r="BY53" s="874"/>
      <c r="BZ53" s="874"/>
      <c r="CA53" s="874"/>
      <c r="CB53" s="874"/>
      <c r="CC53" s="874"/>
      <c r="CD53" s="874"/>
      <c r="CE53" s="874"/>
      <c r="CF53" s="874"/>
      <c r="CG53" s="874"/>
      <c r="CH53" s="874"/>
      <c r="CI53" s="874"/>
      <c r="CJ53" s="874"/>
      <c r="CK53" s="874"/>
      <c r="CL53" s="874"/>
      <c r="CM53" s="874"/>
      <c r="CN53" s="874"/>
      <c r="CO53" s="874"/>
      <c r="CP53" s="874"/>
      <c r="CQ53" s="874"/>
      <c r="CR53" s="874"/>
      <c r="CS53" s="874"/>
      <c r="CT53" s="874"/>
      <c r="CU53" s="874"/>
      <c r="CV53" s="874"/>
      <c r="CW53" s="874"/>
      <c r="CX53" s="874"/>
      <c r="CY53" s="874"/>
      <c r="CZ53" s="874"/>
      <c r="DA53" s="874"/>
      <c r="DB53" s="874"/>
      <c r="DC53" s="874"/>
      <c r="DD53" s="874"/>
      <c r="DE53" s="874"/>
      <c r="DF53" s="874"/>
      <c r="DG53" s="874"/>
      <c r="DH53" s="874"/>
      <c r="DI53" s="874"/>
      <c r="DJ53" s="874"/>
      <c r="DK53" s="874"/>
      <c r="DL53" s="874"/>
      <c r="DM53" s="874"/>
      <c r="DN53" s="874"/>
      <c r="DO53" s="874"/>
      <c r="DP53" s="874"/>
      <c r="DQ53" s="874"/>
      <c r="DR53" s="874"/>
      <c r="DS53" s="874"/>
      <c r="DT53" s="874"/>
      <c r="DU53" s="874"/>
      <c r="DV53" s="874"/>
      <c r="DW53" s="874"/>
      <c r="DX53" s="874"/>
      <c r="DY53" s="874"/>
      <c r="DZ53" s="874"/>
      <c r="EA53" s="874"/>
      <c r="EB53" s="874"/>
      <c r="EC53" s="874"/>
      <c r="ED53" s="874"/>
      <c r="EE53" s="874"/>
      <c r="EF53" s="874"/>
      <c r="EG53" s="874"/>
      <c r="EH53" s="874"/>
      <c r="EI53" s="874"/>
      <c r="EJ53" s="874"/>
      <c r="EK53" s="874"/>
      <c r="EL53" s="874"/>
      <c r="EM53" s="874"/>
      <c r="EN53" s="874"/>
      <c r="EO53" s="874"/>
      <c r="EP53" s="874"/>
      <c r="EQ53" s="874"/>
      <c r="ER53" s="874"/>
      <c r="ES53" s="874"/>
      <c r="ET53" s="874"/>
      <c r="EU53" s="874"/>
      <c r="EV53" s="874"/>
      <c r="EW53" s="874"/>
      <c r="EX53" s="874"/>
      <c r="EY53" s="874"/>
      <c r="EZ53" s="874"/>
      <c r="FA53" s="874"/>
      <c r="FB53" s="874"/>
      <c r="FC53" s="874"/>
      <c r="FD53" s="874"/>
      <c r="FE53" s="874"/>
      <c r="FF53" s="874"/>
      <c r="FG53" s="874"/>
      <c r="FH53" s="874"/>
      <c r="FI53" s="874"/>
      <c r="FJ53" s="874"/>
      <c r="FK53" s="874"/>
      <c r="FL53" s="874"/>
      <c r="FM53" s="874"/>
      <c r="FN53" s="874"/>
      <c r="FO53" s="874"/>
      <c r="FP53" s="874"/>
      <c r="FQ53" s="874"/>
      <c r="FR53" s="874"/>
      <c r="FS53" s="874"/>
      <c r="FT53" s="874"/>
      <c r="FU53" s="874"/>
      <c r="FV53" s="874"/>
      <c r="FW53" s="874"/>
      <c r="FX53" s="874"/>
      <c r="FY53" s="874"/>
      <c r="FZ53" s="874"/>
      <c r="GA53" s="874"/>
      <c r="GB53" s="874"/>
      <c r="GC53" s="874"/>
      <c r="GD53" s="874"/>
      <c r="GE53" s="874"/>
      <c r="GF53" s="874"/>
      <c r="GG53" s="874"/>
      <c r="GH53" s="874"/>
      <c r="GI53" s="874"/>
      <c r="GJ53" s="874"/>
      <c r="GK53" s="874"/>
      <c r="GL53" s="874"/>
      <c r="GM53" s="874"/>
      <c r="GN53" s="874"/>
      <c r="GO53" s="874"/>
      <c r="GP53" s="874"/>
      <c r="GQ53" s="874"/>
      <c r="GR53" s="874"/>
      <c r="GS53" s="874"/>
      <c r="GT53" s="874"/>
      <c r="GU53" s="874"/>
      <c r="GV53" s="874"/>
      <c r="GW53" s="874"/>
      <c r="GX53" s="874"/>
      <c r="GY53" s="874"/>
      <c r="GZ53" s="874"/>
      <c r="HA53" s="874"/>
      <c r="HB53" s="874"/>
      <c r="HC53" s="874"/>
      <c r="HD53" s="874"/>
      <c r="HE53" s="874"/>
      <c r="HF53" s="874"/>
      <c r="HG53" s="874"/>
      <c r="HH53" s="874"/>
      <c r="HI53" s="874"/>
      <c r="HJ53" s="874"/>
      <c r="HK53" s="874"/>
      <c r="HL53" s="874"/>
      <c r="HM53" s="874"/>
      <c r="HN53" s="874"/>
      <c r="HO53" s="874"/>
      <c r="HP53" s="874"/>
      <c r="HQ53" s="874"/>
      <c r="HR53" s="874"/>
    </row>
    <row r="54" spans="1:226" ht="13.5" customHeight="1">
      <c r="A54" s="874"/>
      <c r="B54" s="874"/>
      <c r="C54" s="874"/>
      <c r="D54" s="874"/>
      <c r="E54" s="884"/>
      <c r="F54" s="884"/>
      <c r="G54" s="874"/>
      <c r="H54" s="874"/>
      <c r="I54" s="874"/>
      <c r="J54" s="874"/>
      <c r="K54" s="874"/>
      <c r="L54" s="874"/>
      <c r="M54" s="874"/>
      <c r="N54" s="874"/>
      <c r="O54" s="874"/>
      <c r="P54" s="874"/>
      <c r="Q54" s="874"/>
      <c r="R54" s="874"/>
      <c r="S54" s="874"/>
      <c r="T54" s="874"/>
      <c r="U54" s="874"/>
      <c r="V54" s="874"/>
      <c r="W54" s="874"/>
      <c r="X54" s="874"/>
      <c r="Y54" s="874"/>
      <c r="Z54" s="874"/>
      <c r="AA54" s="874"/>
      <c r="AB54" s="874"/>
      <c r="AC54" s="874"/>
      <c r="AD54" s="874"/>
      <c r="AE54" s="874"/>
      <c r="AF54" s="874"/>
      <c r="AG54" s="874"/>
      <c r="AH54" s="874"/>
      <c r="AI54" s="874"/>
      <c r="AJ54" s="874"/>
      <c r="AK54" s="874"/>
      <c r="AL54" s="874"/>
      <c r="AM54" s="874"/>
      <c r="AN54" s="874"/>
      <c r="AO54" s="874"/>
      <c r="AP54" s="874"/>
      <c r="AQ54" s="874"/>
      <c r="AR54" s="874"/>
      <c r="AS54" s="874"/>
      <c r="AT54" s="874"/>
      <c r="AU54" s="874"/>
      <c r="AV54" s="874"/>
      <c r="AW54" s="874"/>
      <c r="AX54" s="874"/>
      <c r="AY54" s="874"/>
      <c r="AZ54" s="874"/>
      <c r="BA54" s="874"/>
      <c r="BB54" s="874"/>
      <c r="BC54" s="874"/>
      <c r="BD54" s="874"/>
      <c r="BE54" s="874"/>
      <c r="BF54" s="874"/>
      <c r="BG54" s="874"/>
      <c r="BH54" s="874"/>
      <c r="BI54" s="874"/>
      <c r="BJ54" s="874"/>
      <c r="BK54" s="874"/>
      <c r="BL54" s="874"/>
      <c r="BM54" s="874"/>
      <c r="BN54" s="874"/>
      <c r="BO54" s="874"/>
      <c r="BP54" s="874"/>
      <c r="BQ54" s="874"/>
      <c r="BR54" s="874"/>
      <c r="BS54" s="874"/>
      <c r="BT54" s="874"/>
      <c r="BU54" s="874"/>
      <c r="BV54" s="874"/>
      <c r="BW54" s="874"/>
      <c r="BX54" s="874"/>
      <c r="BY54" s="874"/>
      <c r="BZ54" s="874"/>
      <c r="CA54" s="874"/>
      <c r="CB54" s="874"/>
      <c r="CC54" s="874"/>
      <c r="CD54" s="874"/>
      <c r="CE54" s="874"/>
      <c r="CF54" s="874"/>
      <c r="CG54" s="874"/>
      <c r="CH54" s="874"/>
      <c r="CI54" s="874"/>
      <c r="CJ54" s="874"/>
      <c r="CK54" s="874"/>
      <c r="CL54" s="874"/>
      <c r="CM54" s="874"/>
      <c r="CN54" s="874"/>
      <c r="CO54" s="874"/>
      <c r="CP54" s="874"/>
      <c r="CQ54" s="874"/>
      <c r="CR54" s="874"/>
      <c r="CS54" s="874"/>
      <c r="CT54" s="874"/>
      <c r="CU54" s="874"/>
      <c r="CV54" s="874"/>
      <c r="CW54" s="874"/>
      <c r="CX54" s="874"/>
      <c r="CY54" s="874"/>
      <c r="CZ54" s="874"/>
      <c r="DA54" s="874"/>
      <c r="DB54" s="874"/>
      <c r="DC54" s="874"/>
      <c r="DD54" s="874"/>
      <c r="DE54" s="874"/>
      <c r="DF54" s="874"/>
      <c r="DG54" s="874"/>
      <c r="DH54" s="874"/>
      <c r="DI54" s="874"/>
      <c r="DJ54" s="874"/>
      <c r="DK54" s="874"/>
      <c r="DL54" s="874"/>
      <c r="DM54" s="874"/>
      <c r="DN54" s="874"/>
      <c r="DO54" s="874"/>
      <c r="DP54" s="874"/>
      <c r="DQ54" s="874"/>
      <c r="DR54" s="874"/>
      <c r="DS54" s="874"/>
      <c r="DT54" s="874"/>
      <c r="DU54" s="874"/>
      <c r="DV54" s="874"/>
      <c r="DW54" s="874"/>
      <c r="DX54" s="874"/>
      <c r="DY54" s="874"/>
      <c r="DZ54" s="874"/>
      <c r="EA54" s="874"/>
      <c r="EB54" s="874"/>
      <c r="EC54" s="874"/>
      <c r="ED54" s="874"/>
      <c r="EE54" s="874"/>
      <c r="EF54" s="874"/>
      <c r="EG54" s="874"/>
      <c r="EH54" s="874"/>
      <c r="EI54" s="874"/>
      <c r="EJ54" s="874"/>
      <c r="EK54" s="874"/>
      <c r="EL54" s="874"/>
      <c r="EM54" s="874"/>
      <c r="EN54" s="874"/>
      <c r="EO54" s="874"/>
      <c r="EP54" s="874"/>
      <c r="EQ54" s="874"/>
      <c r="ER54" s="874"/>
      <c r="ES54" s="874"/>
      <c r="ET54" s="874"/>
      <c r="EU54" s="874"/>
      <c r="EV54" s="874"/>
      <c r="EW54" s="874"/>
      <c r="EX54" s="874"/>
      <c r="EY54" s="874"/>
      <c r="EZ54" s="874"/>
      <c r="FA54" s="874"/>
      <c r="FB54" s="874"/>
      <c r="FC54" s="874"/>
      <c r="FD54" s="874"/>
      <c r="FE54" s="874"/>
      <c r="FF54" s="874"/>
      <c r="FG54" s="874"/>
      <c r="FH54" s="874"/>
      <c r="FI54" s="874"/>
      <c r="FJ54" s="874"/>
      <c r="FK54" s="874"/>
      <c r="FL54" s="874"/>
      <c r="FM54" s="874"/>
      <c r="FN54" s="874"/>
      <c r="FO54" s="874"/>
      <c r="FP54" s="874"/>
      <c r="FQ54" s="874"/>
      <c r="FR54" s="874"/>
      <c r="FS54" s="874"/>
      <c r="FT54" s="874"/>
      <c r="FU54" s="874"/>
      <c r="FV54" s="874"/>
      <c r="FW54" s="874"/>
      <c r="FX54" s="874"/>
      <c r="FY54" s="874"/>
      <c r="FZ54" s="874"/>
      <c r="GA54" s="874"/>
      <c r="GB54" s="874"/>
      <c r="GC54" s="874"/>
      <c r="GD54" s="874"/>
      <c r="GE54" s="874"/>
      <c r="GF54" s="874"/>
      <c r="GG54" s="874"/>
      <c r="GH54" s="874"/>
      <c r="GI54" s="874"/>
      <c r="GJ54" s="874"/>
      <c r="GK54" s="874"/>
      <c r="GL54" s="874"/>
      <c r="GM54" s="874"/>
      <c r="GN54" s="874"/>
      <c r="GO54" s="874"/>
      <c r="GP54" s="874"/>
      <c r="GQ54" s="874"/>
      <c r="GR54" s="874"/>
      <c r="GS54" s="874"/>
      <c r="GT54" s="874"/>
      <c r="GU54" s="874"/>
      <c r="GV54" s="874"/>
      <c r="GW54" s="874"/>
      <c r="GX54" s="874"/>
      <c r="GY54" s="874"/>
      <c r="GZ54" s="874"/>
      <c r="HA54" s="874"/>
      <c r="HB54" s="874"/>
      <c r="HC54" s="874"/>
      <c r="HD54" s="874"/>
      <c r="HE54" s="874"/>
      <c r="HF54" s="874"/>
      <c r="HG54" s="874"/>
      <c r="HH54" s="874"/>
      <c r="HI54" s="874"/>
      <c r="HJ54" s="874"/>
      <c r="HK54" s="874"/>
      <c r="HL54" s="874"/>
      <c r="HM54" s="874"/>
      <c r="HN54" s="874"/>
      <c r="HO54" s="874"/>
      <c r="HP54" s="874"/>
      <c r="HQ54" s="874"/>
      <c r="HR54" s="874"/>
    </row>
    <row r="55" spans="1:226" ht="13.5" customHeight="1">
      <c r="A55" s="874"/>
      <c r="B55" s="874"/>
      <c r="C55" s="874"/>
      <c r="D55" s="874"/>
      <c r="E55" s="884"/>
      <c r="F55" s="884"/>
      <c r="G55" s="874"/>
      <c r="H55" s="874"/>
      <c r="I55" s="874"/>
      <c r="J55" s="874"/>
      <c r="K55" s="874"/>
      <c r="L55" s="874"/>
      <c r="M55" s="874"/>
      <c r="N55" s="874"/>
      <c r="O55" s="874"/>
      <c r="P55" s="874"/>
      <c r="Q55" s="874"/>
      <c r="R55" s="874"/>
      <c r="S55" s="874"/>
      <c r="T55" s="874"/>
      <c r="U55" s="874"/>
      <c r="V55" s="874"/>
      <c r="W55" s="874"/>
      <c r="X55" s="874"/>
      <c r="Y55" s="874"/>
      <c r="Z55" s="874"/>
      <c r="AA55" s="874"/>
      <c r="AB55" s="874"/>
      <c r="AC55" s="874"/>
      <c r="AD55" s="874"/>
      <c r="AE55" s="874"/>
      <c r="AF55" s="874"/>
      <c r="AG55" s="874"/>
      <c r="AH55" s="874"/>
      <c r="AI55" s="874"/>
      <c r="AJ55" s="874"/>
      <c r="AK55" s="874"/>
      <c r="AL55" s="874"/>
      <c r="AM55" s="874"/>
      <c r="AN55" s="874"/>
      <c r="AO55" s="874"/>
      <c r="AP55" s="874"/>
      <c r="AQ55" s="874"/>
      <c r="AR55" s="874"/>
      <c r="AS55" s="874"/>
      <c r="AT55" s="874"/>
      <c r="AU55" s="874"/>
      <c r="AV55" s="874"/>
      <c r="AW55" s="874"/>
      <c r="AX55" s="874"/>
      <c r="AY55" s="874"/>
      <c r="AZ55" s="874"/>
      <c r="BA55" s="874"/>
      <c r="BB55" s="874"/>
      <c r="BC55" s="874"/>
      <c r="BD55" s="874"/>
      <c r="BE55" s="874"/>
      <c r="BF55" s="874"/>
      <c r="BG55" s="874"/>
      <c r="BH55" s="874"/>
      <c r="BI55" s="874"/>
      <c r="BJ55" s="874"/>
      <c r="BK55" s="874"/>
      <c r="BL55" s="874"/>
      <c r="BM55" s="874"/>
      <c r="BN55" s="874"/>
      <c r="BO55" s="874"/>
      <c r="BP55" s="874"/>
      <c r="BQ55" s="874"/>
      <c r="BR55" s="874"/>
      <c r="BS55" s="874"/>
      <c r="BT55" s="874"/>
      <c r="BU55" s="874"/>
      <c r="BV55" s="874"/>
      <c r="BW55" s="874"/>
      <c r="BX55" s="874"/>
      <c r="BY55" s="874"/>
      <c r="BZ55" s="874"/>
      <c r="CA55" s="874"/>
      <c r="CB55" s="874"/>
      <c r="CC55" s="874"/>
      <c r="CD55" s="874"/>
      <c r="CE55" s="874"/>
      <c r="CF55" s="874"/>
      <c r="CG55" s="874"/>
      <c r="CH55" s="874"/>
      <c r="CI55" s="874"/>
      <c r="CJ55" s="874"/>
      <c r="CK55" s="874"/>
      <c r="CL55" s="874"/>
      <c r="CM55" s="874"/>
      <c r="CN55" s="874"/>
      <c r="CO55" s="874"/>
      <c r="CP55" s="874"/>
      <c r="CQ55" s="874"/>
      <c r="CR55" s="874"/>
      <c r="CS55" s="874"/>
      <c r="CT55" s="874"/>
      <c r="CU55" s="874"/>
      <c r="CV55" s="874"/>
      <c r="CW55" s="874"/>
      <c r="CX55" s="874"/>
      <c r="CY55" s="874"/>
      <c r="CZ55" s="874"/>
      <c r="DA55" s="874"/>
      <c r="DB55" s="874"/>
      <c r="DC55" s="874"/>
      <c r="DD55" s="874"/>
      <c r="DE55" s="874"/>
      <c r="DF55" s="874"/>
      <c r="DG55" s="874"/>
      <c r="DH55" s="874"/>
      <c r="DI55" s="874"/>
      <c r="DJ55" s="874"/>
      <c r="DK55" s="874"/>
      <c r="DL55" s="874"/>
      <c r="DM55" s="874"/>
      <c r="DN55" s="874"/>
      <c r="DO55" s="874"/>
      <c r="DP55" s="874"/>
      <c r="DQ55" s="874"/>
      <c r="DR55" s="874"/>
      <c r="DS55" s="874"/>
      <c r="DT55" s="874"/>
      <c r="DU55" s="874"/>
      <c r="DV55" s="874"/>
      <c r="DW55" s="874"/>
      <c r="DX55" s="874"/>
      <c r="DY55" s="874"/>
      <c r="DZ55" s="874"/>
      <c r="EA55" s="874"/>
      <c r="EB55" s="874"/>
      <c r="EC55" s="874"/>
      <c r="ED55" s="874"/>
      <c r="EE55" s="874"/>
      <c r="EF55" s="874"/>
      <c r="EG55" s="874"/>
      <c r="EH55" s="874"/>
      <c r="EI55" s="874"/>
      <c r="EJ55" s="874"/>
      <c r="EK55" s="874"/>
      <c r="EL55" s="874"/>
      <c r="EM55" s="874"/>
      <c r="EN55" s="874"/>
      <c r="EO55" s="874"/>
      <c r="EP55" s="874"/>
      <c r="EQ55" s="874"/>
      <c r="ER55" s="874"/>
      <c r="ES55" s="874"/>
      <c r="ET55" s="874"/>
      <c r="EU55" s="874"/>
      <c r="EV55" s="874"/>
      <c r="EW55" s="874"/>
      <c r="EX55" s="874"/>
      <c r="EY55" s="874"/>
      <c r="EZ55" s="874"/>
      <c r="FA55" s="874"/>
      <c r="FB55" s="874"/>
      <c r="FC55" s="874"/>
      <c r="FD55" s="874"/>
      <c r="FE55" s="874"/>
      <c r="FF55" s="874"/>
      <c r="FG55" s="874"/>
      <c r="FH55" s="874"/>
      <c r="FI55" s="874"/>
      <c r="FJ55" s="874"/>
      <c r="FK55" s="874"/>
      <c r="FL55" s="874"/>
      <c r="FM55" s="874"/>
      <c r="FN55" s="874"/>
      <c r="FO55" s="874"/>
      <c r="FP55" s="874"/>
      <c r="FQ55" s="874"/>
      <c r="FR55" s="874"/>
      <c r="FS55" s="874"/>
      <c r="FT55" s="874"/>
      <c r="FU55" s="874"/>
      <c r="FV55" s="874"/>
      <c r="FW55" s="874"/>
      <c r="FX55" s="874"/>
      <c r="FY55" s="874"/>
      <c r="FZ55" s="874"/>
      <c r="GA55" s="874"/>
      <c r="GB55" s="874"/>
      <c r="GC55" s="874"/>
      <c r="GD55" s="874"/>
      <c r="GE55" s="874"/>
      <c r="GF55" s="874"/>
      <c r="GG55" s="874"/>
      <c r="GH55" s="874"/>
      <c r="GI55" s="874"/>
      <c r="GJ55" s="874"/>
      <c r="GK55" s="874"/>
      <c r="GL55" s="874"/>
      <c r="GM55" s="874"/>
      <c r="GN55" s="874"/>
      <c r="GO55" s="874"/>
      <c r="GP55" s="874"/>
      <c r="GQ55" s="874"/>
      <c r="GR55" s="874"/>
      <c r="GS55" s="874"/>
      <c r="GT55" s="874"/>
      <c r="GU55" s="874"/>
      <c r="GV55" s="874"/>
      <c r="GW55" s="874"/>
      <c r="GX55" s="874"/>
      <c r="GY55" s="874"/>
      <c r="GZ55" s="874"/>
      <c r="HA55" s="874"/>
      <c r="HB55" s="874"/>
      <c r="HC55" s="874"/>
      <c r="HD55" s="874"/>
      <c r="HE55" s="874"/>
      <c r="HF55" s="874"/>
      <c r="HG55" s="874"/>
      <c r="HH55" s="874"/>
      <c r="HI55" s="874"/>
      <c r="HJ55" s="874"/>
      <c r="HK55" s="874"/>
      <c r="HL55" s="874"/>
      <c r="HM55" s="874"/>
      <c r="HN55" s="874"/>
      <c r="HO55" s="874"/>
      <c r="HP55" s="874"/>
      <c r="HQ55" s="874"/>
      <c r="HR55" s="874"/>
    </row>
    <row r="56" spans="1:226" ht="13.5" customHeight="1">
      <c r="A56" s="874"/>
      <c r="B56" s="874"/>
      <c r="C56" s="874"/>
      <c r="D56" s="874"/>
      <c r="E56" s="884"/>
      <c r="F56" s="884"/>
      <c r="G56" s="874"/>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4"/>
      <c r="AY56" s="874"/>
      <c r="AZ56" s="874"/>
      <c r="BA56" s="874"/>
      <c r="BB56" s="874"/>
      <c r="BC56" s="874"/>
      <c r="BD56" s="874"/>
      <c r="BE56" s="874"/>
      <c r="BF56" s="874"/>
      <c r="BG56" s="874"/>
      <c r="BH56" s="874"/>
      <c r="BI56" s="874"/>
      <c r="BJ56" s="874"/>
      <c r="BK56" s="874"/>
      <c r="BL56" s="874"/>
      <c r="BM56" s="874"/>
      <c r="BN56" s="874"/>
      <c r="BO56" s="874"/>
      <c r="BP56" s="874"/>
      <c r="BQ56" s="874"/>
      <c r="BR56" s="874"/>
      <c r="BS56" s="874"/>
      <c r="BT56" s="874"/>
      <c r="BU56" s="874"/>
      <c r="BV56" s="874"/>
      <c r="BW56" s="874"/>
      <c r="BX56" s="874"/>
      <c r="BY56" s="874"/>
      <c r="BZ56" s="874"/>
      <c r="CA56" s="874"/>
      <c r="CB56" s="874"/>
      <c r="CC56" s="874"/>
      <c r="CD56" s="874"/>
      <c r="CE56" s="874"/>
      <c r="CF56" s="874"/>
      <c r="CG56" s="874"/>
      <c r="CH56" s="874"/>
      <c r="CI56" s="874"/>
      <c r="CJ56" s="874"/>
      <c r="CK56" s="874"/>
      <c r="CL56" s="874"/>
      <c r="CM56" s="874"/>
      <c r="CN56" s="874"/>
      <c r="CO56" s="874"/>
      <c r="CP56" s="874"/>
      <c r="CQ56" s="874"/>
      <c r="CR56" s="874"/>
      <c r="CS56" s="874"/>
      <c r="CT56" s="874"/>
      <c r="CU56" s="874"/>
      <c r="CV56" s="874"/>
      <c r="CW56" s="874"/>
      <c r="CX56" s="874"/>
      <c r="CY56" s="874"/>
      <c r="CZ56" s="874"/>
      <c r="DA56" s="874"/>
      <c r="DB56" s="874"/>
      <c r="DC56" s="874"/>
      <c r="DD56" s="874"/>
      <c r="DE56" s="874"/>
      <c r="DF56" s="874"/>
      <c r="DG56" s="874"/>
      <c r="DH56" s="874"/>
      <c r="DI56" s="874"/>
      <c r="DJ56" s="874"/>
      <c r="DK56" s="874"/>
      <c r="DL56" s="874"/>
      <c r="DM56" s="874"/>
      <c r="DN56" s="874"/>
      <c r="DO56" s="874"/>
      <c r="DP56" s="874"/>
      <c r="DQ56" s="874"/>
      <c r="DR56" s="874"/>
      <c r="DS56" s="874"/>
      <c r="DT56" s="874"/>
      <c r="DU56" s="874"/>
      <c r="DV56" s="874"/>
      <c r="DW56" s="874"/>
      <c r="DX56" s="874"/>
      <c r="DY56" s="874"/>
      <c r="DZ56" s="874"/>
      <c r="EA56" s="874"/>
      <c r="EB56" s="874"/>
      <c r="EC56" s="874"/>
      <c r="ED56" s="874"/>
      <c r="EE56" s="874"/>
      <c r="EF56" s="874"/>
      <c r="EG56" s="874"/>
      <c r="EH56" s="874"/>
      <c r="EI56" s="874"/>
      <c r="EJ56" s="874"/>
      <c r="EK56" s="874"/>
      <c r="EL56" s="874"/>
      <c r="EM56" s="874"/>
      <c r="EN56" s="874"/>
      <c r="EO56" s="874"/>
      <c r="EP56" s="874"/>
      <c r="EQ56" s="874"/>
      <c r="ER56" s="874"/>
      <c r="ES56" s="874"/>
      <c r="ET56" s="874"/>
      <c r="EU56" s="874"/>
      <c r="EV56" s="874"/>
      <c r="EW56" s="874"/>
      <c r="EX56" s="874"/>
      <c r="EY56" s="874"/>
      <c r="EZ56" s="874"/>
      <c r="FA56" s="874"/>
      <c r="FB56" s="874"/>
      <c r="FC56" s="874"/>
      <c r="FD56" s="874"/>
      <c r="FE56" s="874"/>
      <c r="FF56" s="874"/>
      <c r="FG56" s="874"/>
      <c r="FH56" s="874"/>
      <c r="FI56" s="874"/>
      <c r="FJ56" s="874"/>
      <c r="FK56" s="874"/>
      <c r="FL56" s="874"/>
      <c r="FM56" s="874"/>
      <c r="FN56" s="874"/>
      <c r="FO56" s="874"/>
      <c r="FP56" s="874"/>
      <c r="FQ56" s="874"/>
      <c r="FR56" s="874"/>
      <c r="FS56" s="874"/>
      <c r="FT56" s="874"/>
      <c r="FU56" s="874"/>
      <c r="FV56" s="874"/>
      <c r="FW56" s="874"/>
      <c r="FX56" s="874"/>
      <c r="FY56" s="874"/>
      <c r="FZ56" s="874"/>
      <c r="GA56" s="874"/>
      <c r="GB56" s="874"/>
      <c r="GC56" s="874"/>
      <c r="GD56" s="874"/>
      <c r="GE56" s="874"/>
      <c r="GF56" s="874"/>
      <c r="GG56" s="874"/>
      <c r="GH56" s="874"/>
      <c r="GI56" s="874"/>
      <c r="GJ56" s="874"/>
      <c r="GK56" s="874"/>
      <c r="GL56" s="874"/>
      <c r="GM56" s="874"/>
      <c r="GN56" s="874"/>
      <c r="GO56" s="874"/>
      <c r="GP56" s="874"/>
      <c r="GQ56" s="874"/>
      <c r="GR56" s="874"/>
      <c r="GS56" s="874"/>
      <c r="GT56" s="874"/>
      <c r="GU56" s="874"/>
      <c r="GV56" s="874"/>
      <c r="GW56" s="874"/>
      <c r="GX56" s="874"/>
      <c r="GY56" s="874"/>
      <c r="GZ56" s="874"/>
      <c r="HA56" s="874"/>
      <c r="HB56" s="874"/>
      <c r="HC56" s="874"/>
      <c r="HD56" s="874"/>
      <c r="HE56" s="874"/>
      <c r="HF56" s="874"/>
      <c r="HG56" s="874"/>
      <c r="HH56" s="874"/>
      <c r="HI56" s="874"/>
      <c r="HJ56" s="874"/>
      <c r="HK56" s="874"/>
      <c r="HL56" s="874"/>
      <c r="HM56" s="874"/>
      <c r="HN56" s="874"/>
      <c r="HO56" s="874"/>
      <c r="HP56" s="874"/>
      <c r="HQ56" s="874"/>
      <c r="HR56" s="874"/>
    </row>
    <row r="57" spans="1:226" ht="13.5" customHeight="1">
      <c r="A57" s="874"/>
      <c r="B57" s="874"/>
      <c r="C57" s="874"/>
      <c r="D57" s="874"/>
      <c r="E57" s="884"/>
      <c r="F57" s="884"/>
      <c r="G57" s="874"/>
      <c r="H57" s="874"/>
      <c r="I57" s="874"/>
      <c r="J57" s="874"/>
      <c r="K57" s="874"/>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4"/>
      <c r="AO57" s="874"/>
      <c r="AP57" s="874"/>
      <c r="AQ57" s="874"/>
      <c r="AR57" s="874"/>
      <c r="AS57" s="874"/>
      <c r="AT57" s="874"/>
      <c r="AU57" s="874"/>
      <c r="AV57" s="874"/>
      <c r="AW57" s="874"/>
      <c r="AX57" s="874"/>
      <c r="AY57" s="874"/>
      <c r="AZ57" s="874"/>
      <c r="BA57" s="874"/>
      <c r="BB57" s="874"/>
      <c r="BC57" s="874"/>
      <c r="BD57" s="874"/>
      <c r="BE57" s="874"/>
      <c r="BF57" s="874"/>
      <c r="BG57" s="874"/>
      <c r="BH57" s="874"/>
      <c r="BI57" s="874"/>
      <c r="BJ57" s="874"/>
      <c r="BK57" s="874"/>
      <c r="BL57" s="874"/>
      <c r="BM57" s="874"/>
      <c r="BN57" s="874"/>
      <c r="BO57" s="874"/>
      <c r="BP57" s="874"/>
      <c r="BQ57" s="874"/>
      <c r="BR57" s="874"/>
      <c r="BS57" s="874"/>
      <c r="BT57" s="874"/>
      <c r="BU57" s="874"/>
      <c r="BV57" s="874"/>
      <c r="BW57" s="874"/>
      <c r="BX57" s="874"/>
      <c r="BY57" s="874"/>
      <c r="BZ57" s="874"/>
      <c r="CA57" s="874"/>
      <c r="CB57" s="874"/>
      <c r="CC57" s="874"/>
      <c r="CD57" s="874"/>
      <c r="CE57" s="874"/>
      <c r="CF57" s="874"/>
      <c r="CG57" s="874"/>
      <c r="CH57" s="874"/>
      <c r="CI57" s="874"/>
      <c r="CJ57" s="874"/>
      <c r="CK57" s="874"/>
      <c r="CL57" s="874"/>
      <c r="CM57" s="874"/>
      <c r="CN57" s="874"/>
      <c r="CO57" s="874"/>
      <c r="CP57" s="874"/>
      <c r="CQ57" s="874"/>
      <c r="CR57" s="874"/>
      <c r="CS57" s="874"/>
      <c r="CT57" s="874"/>
      <c r="CU57" s="874"/>
      <c r="CV57" s="874"/>
      <c r="CW57" s="874"/>
      <c r="CX57" s="874"/>
      <c r="CY57" s="874"/>
      <c r="CZ57" s="874"/>
      <c r="DA57" s="874"/>
      <c r="DB57" s="874"/>
      <c r="DC57" s="874"/>
      <c r="DD57" s="874"/>
      <c r="DE57" s="874"/>
      <c r="DF57" s="874"/>
      <c r="DG57" s="874"/>
      <c r="DH57" s="874"/>
      <c r="DI57" s="874"/>
      <c r="DJ57" s="874"/>
      <c r="DK57" s="874"/>
      <c r="DL57" s="874"/>
      <c r="DM57" s="874"/>
      <c r="DN57" s="874"/>
      <c r="DO57" s="874"/>
      <c r="DP57" s="874"/>
      <c r="DQ57" s="874"/>
      <c r="DR57" s="874"/>
      <c r="DS57" s="874"/>
      <c r="DT57" s="874"/>
      <c r="DU57" s="874"/>
      <c r="DV57" s="874"/>
      <c r="DW57" s="874"/>
      <c r="DX57" s="874"/>
      <c r="DY57" s="874"/>
      <c r="DZ57" s="874"/>
      <c r="EA57" s="874"/>
      <c r="EB57" s="874"/>
      <c r="EC57" s="874"/>
      <c r="ED57" s="874"/>
      <c r="EE57" s="874"/>
      <c r="EF57" s="874"/>
      <c r="EG57" s="874"/>
      <c r="EH57" s="874"/>
      <c r="EI57" s="874"/>
      <c r="EJ57" s="874"/>
      <c r="EK57" s="874"/>
      <c r="EL57" s="874"/>
      <c r="EM57" s="874"/>
      <c r="EN57" s="874"/>
      <c r="EO57" s="874"/>
      <c r="EP57" s="874"/>
      <c r="EQ57" s="874"/>
      <c r="ER57" s="874"/>
      <c r="ES57" s="874"/>
      <c r="ET57" s="874"/>
      <c r="EU57" s="874"/>
      <c r="EV57" s="874"/>
      <c r="EW57" s="874"/>
      <c r="EX57" s="874"/>
      <c r="EY57" s="874"/>
      <c r="EZ57" s="874"/>
      <c r="FA57" s="874"/>
      <c r="FB57" s="874"/>
      <c r="FC57" s="874"/>
      <c r="FD57" s="874"/>
      <c r="FE57" s="874"/>
      <c r="FF57" s="874"/>
      <c r="FG57" s="874"/>
      <c r="FH57" s="874"/>
      <c r="FI57" s="874"/>
      <c r="FJ57" s="874"/>
      <c r="FK57" s="874"/>
      <c r="FL57" s="874"/>
      <c r="FM57" s="874"/>
      <c r="FN57" s="874"/>
      <c r="FO57" s="874"/>
      <c r="FP57" s="874"/>
      <c r="FQ57" s="874"/>
      <c r="FR57" s="874"/>
      <c r="FS57" s="874"/>
      <c r="FT57" s="874"/>
      <c r="FU57" s="874"/>
      <c r="FV57" s="874"/>
      <c r="FW57" s="874"/>
      <c r="FX57" s="874"/>
      <c r="FY57" s="874"/>
      <c r="FZ57" s="874"/>
      <c r="GA57" s="874"/>
      <c r="GB57" s="874"/>
      <c r="GC57" s="874"/>
      <c r="GD57" s="874"/>
      <c r="GE57" s="874"/>
      <c r="GF57" s="874"/>
      <c r="GG57" s="874"/>
      <c r="GH57" s="874"/>
      <c r="GI57" s="874"/>
      <c r="GJ57" s="874"/>
      <c r="GK57" s="874"/>
      <c r="GL57" s="874"/>
      <c r="GM57" s="874"/>
      <c r="GN57" s="874"/>
      <c r="GO57" s="874"/>
      <c r="GP57" s="874"/>
      <c r="GQ57" s="874"/>
      <c r="GR57" s="874"/>
      <c r="GS57" s="874"/>
      <c r="GT57" s="874"/>
      <c r="GU57" s="874"/>
      <c r="GV57" s="874"/>
      <c r="GW57" s="874"/>
      <c r="GX57" s="874"/>
      <c r="GY57" s="874"/>
      <c r="GZ57" s="874"/>
      <c r="HA57" s="874"/>
      <c r="HB57" s="874"/>
      <c r="HC57" s="874"/>
      <c r="HD57" s="874"/>
      <c r="HE57" s="874"/>
      <c r="HF57" s="874"/>
      <c r="HG57" s="874"/>
      <c r="HH57" s="874"/>
      <c r="HI57" s="874"/>
      <c r="HJ57" s="874"/>
      <c r="HK57" s="874"/>
      <c r="HL57" s="874"/>
      <c r="HM57" s="874"/>
      <c r="HN57" s="874"/>
      <c r="HO57" s="874"/>
      <c r="HP57" s="874"/>
      <c r="HQ57" s="874"/>
      <c r="HR57" s="874"/>
    </row>
    <row r="58" spans="1:226" ht="13.5" customHeight="1">
      <c r="A58" s="874"/>
      <c r="B58" s="874"/>
      <c r="C58" s="874"/>
      <c r="D58" s="874"/>
      <c r="E58" s="884"/>
      <c r="F58" s="884"/>
      <c r="G58" s="874"/>
      <c r="H58" s="874"/>
      <c r="I58" s="874"/>
      <c r="J58" s="874"/>
      <c r="K58" s="874"/>
      <c r="L58" s="874"/>
      <c r="M58" s="874"/>
      <c r="N58" s="874"/>
      <c r="O58" s="874"/>
      <c r="P58" s="874"/>
      <c r="Q58" s="874"/>
      <c r="R58" s="874"/>
      <c r="S58" s="874"/>
      <c r="T58" s="874"/>
      <c r="U58" s="874"/>
      <c r="V58" s="874"/>
      <c r="W58" s="874"/>
      <c r="X58" s="874"/>
      <c r="Y58" s="874"/>
      <c r="Z58" s="874"/>
      <c r="AA58" s="874"/>
      <c r="AB58" s="874"/>
      <c r="AC58" s="874"/>
      <c r="AD58" s="874"/>
      <c r="AE58" s="874"/>
      <c r="AF58" s="874"/>
      <c r="AG58" s="874"/>
      <c r="AH58" s="874"/>
      <c r="AI58" s="874"/>
      <c r="AJ58" s="874"/>
      <c r="AK58" s="874"/>
      <c r="AL58" s="874"/>
      <c r="AM58" s="874"/>
      <c r="AN58" s="874"/>
      <c r="AO58" s="874"/>
      <c r="AP58" s="874"/>
      <c r="AQ58" s="874"/>
      <c r="AR58" s="874"/>
      <c r="AS58" s="874"/>
      <c r="AT58" s="874"/>
      <c r="AU58" s="874"/>
      <c r="AV58" s="874"/>
      <c r="AW58" s="874"/>
      <c r="AX58" s="874"/>
      <c r="AY58" s="874"/>
      <c r="AZ58" s="874"/>
      <c r="BA58" s="874"/>
      <c r="BB58" s="874"/>
      <c r="BC58" s="874"/>
      <c r="BD58" s="874"/>
      <c r="BE58" s="874"/>
      <c r="BF58" s="874"/>
      <c r="BG58" s="874"/>
      <c r="BH58" s="874"/>
      <c r="BI58" s="874"/>
      <c r="BJ58" s="874"/>
      <c r="BK58" s="874"/>
      <c r="BL58" s="874"/>
      <c r="BM58" s="874"/>
      <c r="BN58" s="874"/>
      <c r="BO58" s="874"/>
      <c r="BP58" s="874"/>
      <c r="BQ58" s="874"/>
      <c r="BR58" s="874"/>
      <c r="BS58" s="874"/>
      <c r="BT58" s="874"/>
      <c r="BU58" s="874"/>
      <c r="BV58" s="874"/>
      <c r="BW58" s="874"/>
      <c r="BX58" s="874"/>
      <c r="BY58" s="874"/>
      <c r="BZ58" s="874"/>
      <c r="CA58" s="874"/>
      <c r="CB58" s="874"/>
      <c r="CC58" s="874"/>
      <c r="CD58" s="874"/>
      <c r="CE58" s="874"/>
      <c r="CF58" s="874"/>
      <c r="CG58" s="874"/>
      <c r="CH58" s="874"/>
      <c r="CI58" s="874"/>
      <c r="CJ58" s="874"/>
      <c r="CK58" s="874"/>
      <c r="CL58" s="874"/>
      <c r="CM58" s="874"/>
      <c r="CN58" s="874"/>
      <c r="CO58" s="874"/>
      <c r="CP58" s="874"/>
      <c r="CQ58" s="874"/>
      <c r="CR58" s="874"/>
      <c r="CS58" s="874"/>
      <c r="CT58" s="874"/>
      <c r="CU58" s="874"/>
      <c r="CV58" s="874"/>
      <c r="CW58" s="874"/>
      <c r="CX58" s="874"/>
      <c r="CY58" s="874"/>
      <c r="CZ58" s="874"/>
      <c r="DA58" s="874"/>
      <c r="DB58" s="874"/>
      <c r="DC58" s="874"/>
      <c r="DD58" s="874"/>
      <c r="DE58" s="874"/>
      <c r="DF58" s="874"/>
      <c r="DG58" s="874"/>
      <c r="DH58" s="874"/>
      <c r="DI58" s="874"/>
      <c r="DJ58" s="874"/>
      <c r="DK58" s="874"/>
      <c r="DL58" s="874"/>
      <c r="DM58" s="874"/>
      <c r="DN58" s="874"/>
      <c r="DO58" s="874"/>
      <c r="DP58" s="874"/>
      <c r="DQ58" s="874"/>
      <c r="DR58" s="874"/>
      <c r="DS58" s="874"/>
      <c r="DT58" s="874"/>
      <c r="DU58" s="874"/>
      <c r="DV58" s="874"/>
      <c r="DW58" s="874"/>
      <c r="DX58" s="874"/>
      <c r="DY58" s="874"/>
      <c r="DZ58" s="874"/>
      <c r="EA58" s="874"/>
      <c r="EB58" s="874"/>
      <c r="EC58" s="874"/>
      <c r="ED58" s="874"/>
      <c r="EE58" s="874"/>
      <c r="EF58" s="874"/>
      <c r="EG58" s="874"/>
      <c r="EH58" s="874"/>
      <c r="EI58" s="874"/>
      <c r="EJ58" s="874"/>
      <c r="EK58" s="874"/>
      <c r="EL58" s="874"/>
      <c r="EM58" s="874"/>
      <c r="EN58" s="874"/>
      <c r="EO58" s="874"/>
      <c r="EP58" s="874"/>
      <c r="EQ58" s="874"/>
      <c r="ER58" s="874"/>
      <c r="ES58" s="874"/>
      <c r="ET58" s="874"/>
      <c r="EU58" s="874"/>
      <c r="EV58" s="874"/>
      <c r="EW58" s="874"/>
      <c r="EX58" s="874"/>
      <c r="EY58" s="874"/>
      <c r="EZ58" s="874"/>
      <c r="FA58" s="874"/>
      <c r="FB58" s="874"/>
      <c r="FC58" s="874"/>
      <c r="FD58" s="874"/>
      <c r="FE58" s="874"/>
      <c r="FF58" s="874"/>
      <c r="FG58" s="874"/>
      <c r="FH58" s="874"/>
      <c r="FI58" s="874"/>
      <c r="FJ58" s="874"/>
      <c r="FK58" s="874"/>
      <c r="FL58" s="874"/>
      <c r="FM58" s="874"/>
      <c r="FN58" s="874"/>
      <c r="FO58" s="874"/>
      <c r="FP58" s="874"/>
      <c r="FQ58" s="874"/>
      <c r="FR58" s="874"/>
      <c r="FS58" s="874"/>
      <c r="FT58" s="874"/>
      <c r="FU58" s="874"/>
      <c r="FV58" s="874"/>
      <c r="FW58" s="874"/>
      <c r="FX58" s="874"/>
      <c r="FY58" s="874"/>
      <c r="FZ58" s="874"/>
      <c r="GA58" s="874"/>
      <c r="GB58" s="874"/>
      <c r="GC58" s="874"/>
      <c r="GD58" s="874"/>
      <c r="GE58" s="874"/>
      <c r="GF58" s="874"/>
      <c r="GG58" s="874"/>
      <c r="GH58" s="874"/>
      <c r="GI58" s="874"/>
      <c r="GJ58" s="874"/>
      <c r="GK58" s="874"/>
      <c r="GL58" s="874"/>
      <c r="GM58" s="874"/>
      <c r="GN58" s="874"/>
      <c r="GO58" s="874"/>
      <c r="GP58" s="874"/>
      <c r="GQ58" s="874"/>
      <c r="GR58" s="874"/>
      <c r="GS58" s="874"/>
      <c r="GT58" s="874"/>
      <c r="GU58" s="874"/>
      <c r="GV58" s="874"/>
      <c r="GW58" s="874"/>
      <c r="GX58" s="874"/>
      <c r="GY58" s="874"/>
      <c r="GZ58" s="874"/>
      <c r="HA58" s="874"/>
      <c r="HB58" s="874"/>
      <c r="HC58" s="874"/>
      <c r="HD58" s="874"/>
      <c r="HE58" s="874"/>
      <c r="HF58" s="874"/>
      <c r="HG58" s="874"/>
      <c r="HH58" s="874"/>
      <c r="HI58" s="874"/>
      <c r="HJ58" s="874"/>
      <c r="HK58" s="874"/>
      <c r="HL58" s="874"/>
      <c r="HM58" s="874"/>
      <c r="HN58" s="874"/>
      <c r="HO58" s="874"/>
      <c r="HP58" s="874"/>
      <c r="HQ58" s="874"/>
      <c r="HR58" s="874"/>
    </row>
    <row r="59" spans="1:226" ht="13.5" customHeight="1">
      <c r="A59" s="874"/>
      <c r="B59" s="874"/>
      <c r="C59" s="874"/>
      <c r="D59" s="874"/>
      <c r="E59" s="884"/>
      <c r="F59" s="884"/>
      <c r="G59" s="874"/>
      <c r="H59" s="874"/>
      <c r="I59" s="874"/>
      <c r="J59" s="874"/>
      <c r="K59" s="874"/>
      <c r="L59" s="874"/>
      <c r="M59" s="874"/>
      <c r="N59" s="874"/>
      <c r="O59" s="874"/>
      <c r="P59" s="874"/>
      <c r="Q59" s="874"/>
      <c r="R59" s="874"/>
      <c r="S59" s="874"/>
      <c r="T59" s="874"/>
      <c r="U59" s="874"/>
      <c r="V59" s="874"/>
      <c r="W59" s="874"/>
      <c r="X59" s="874"/>
      <c r="Y59" s="874"/>
      <c r="Z59" s="874"/>
      <c r="AA59" s="874"/>
      <c r="AB59" s="874"/>
      <c r="AC59" s="874"/>
      <c r="AD59" s="874"/>
      <c r="AE59" s="874"/>
      <c r="AF59" s="874"/>
      <c r="AG59" s="874"/>
      <c r="AH59" s="874"/>
      <c r="AI59" s="874"/>
      <c r="AJ59" s="874"/>
      <c r="AK59" s="874"/>
      <c r="AL59" s="874"/>
      <c r="AM59" s="874"/>
      <c r="AN59" s="874"/>
      <c r="AO59" s="874"/>
      <c r="AP59" s="874"/>
      <c r="AQ59" s="874"/>
      <c r="AR59" s="874"/>
      <c r="AS59" s="874"/>
      <c r="AT59" s="874"/>
      <c r="AU59" s="874"/>
      <c r="AV59" s="874"/>
      <c r="AW59" s="874"/>
      <c r="AX59" s="874"/>
      <c r="AY59" s="874"/>
      <c r="AZ59" s="874"/>
      <c r="BA59" s="874"/>
      <c r="BB59" s="874"/>
      <c r="BC59" s="874"/>
      <c r="BD59" s="874"/>
      <c r="BE59" s="874"/>
      <c r="BF59" s="874"/>
      <c r="BG59" s="874"/>
      <c r="BH59" s="874"/>
      <c r="BI59" s="874"/>
      <c r="BJ59" s="874"/>
      <c r="BK59" s="874"/>
      <c r="BL59" s="874"/>
      <c r="BM59" s="874"/>
      <c r="BN59" s="874"/>
      <c r="BO59" s="874"/>
      <c r="BP59" s="874"/>
      <c r="BQ59" s="874"/>
      <c r="BR59" s="874"/>
      <c r="BS59" s="874"/>
      <c r="BT59" s="874"/>
      <c r="BU59" s="874"/>
      <c r="BV59" s="874"/>
      <c r="BW59" s="874"/>
      <c r="BX59" s="874"/>
      <c r="BY59" s="874"/>
      <c r="BZ59" s="874"/>
      <c r="CA59" s="874"/>
      <c r="CB59" s="874"/>
      <c r="CC59" s="874"/>
      <c r="CD59" s="874"/>
      <c r="CE59" s="874"/>
      <c r="CF59" s="874"/>
      <c r="CG59" s="874"/>
      <c r="CH59" s="874"/>
      <c r="CI59" s="874"/>
      <c r="CJ59" s="874"/>
      <c r="CK59" s="874"/>
      <c r="CL59" s="874"/>
      <c r="CM59" s="874"/>
      <c r="CN59" s="874"/>
      <c r="CO59" s="874"/>
      <c r="CP59" s="874"/>
      <c r="CQ59" s="874"/>
      <c r="CR59" s="874"/>
      <c r="CS59" s="874"/>
      <c r="CT59" s="874"/>
      <c r="CU59" s="874"/>
      <c r="CV59" s="874"/>
      <c r="CW59" s="874"/>
      <c r="CX59" s="874"/>
      <c r="CY59" s="874"/>
      <c r="CZ59" s="874"/>
      <c r="DA59" s="874"/>
      <c r="DB59" s="874"/>
      <c r="DC59" s="874"/>
      <c r="DD59" s="874"/>
      <c r="DE59" s="874"/>
      <c r="DF59" s="874"/>
      <c r="DG59" s="874"/>
      <c r="DH59" s="874"/>
      <c r="DI59" s="874"/>
      <c r="DJ59" s="874"/>
      <c r="DK59" s="874"/>
      <c r="DL59" s="874"/>
      <c r="DM59" s="874"/>
      <c r="DN59" s="874"/>
      <c r="DO59" s="874"/>
      <c r="DP59" s="874"/>
      <c r="DQ59" s="874"/>
      <c r="DR59" s="874"/>
      <c r="DS59" s="874"/>
      <c r="DT59" s="874"/>
      <c r="DU59" s="874"/>
      <c r="DV59" s="874"/>
      <c r="DW59" s="874"/>
      <c r="DX59" s="874"/>
      <c r="DY59" s="874"/>
      <c r="DZ59" s="874"/>
      <c r="EA59" s="874"/>
      <c r="EB59" s="874"/>
      <c r="EC59" s="874"/>
      <c r="ED59" s="874"/>
      <c r="EE59" s="874"/>
      <c r="EF59" s="874"/>
      <c r="EG59" s="874"/>
      <c r="EH59" s="874"/>
      <c r="EI59" s="874"/>
      <c r="EJ59" s="874"/>
      <c r="EK59" s="874"/>
      <c r="EL59" s="874"/>
      <c r="EM59" s="874"/>
      <c r="EN59" s="874"/>
      <c r="EO59" s="874"/>
      <c r="EP59" s="874"/>
      <c r="EQ59" s="874"/>
      <c r="ER59" s="874"/>
      <c r="ES59" s="874"/>
      <c r="ET59" s="874"/>
      <c r="EU59" s="874"/>
      <c r="EV59" s="874"/>
      <c r="EW59" s="874"/>
      <c r="EX59" s="874"/>
      <c r="EY59" s="874"/>
      <c r="EZ59" s="874"/>
      <c r="FA59" s="874"/>
      <c r="FB59" s="874"/>
      <c r="FC59" s="874"/>
      <c r="FD59" s="874"/>
      <c r="FE59" s="874"/>
      <c r="FF59" s="874"/>
      <c r="FG59" s="874"/>
      <c r="FH59" s="874"/>
      <c r="FI59" s="874"/>
      <c r="FJ59" s="874"/>
      <c r="FK59" s="874"/>
      <c r="FL59" s="874"/>
      <c r="FM59" s="874"/>
      <c r="FN59" s="874"/>
      <c r="FO59" s="874"/>
      <c r="FP59" s="874"/>
      <c r="FQ59" s="874"/>
      <c r="FR59" s="874"/>
      <c r="FS59" s="874"/>
      <c r="FT59" s="874"/>
      <c r="FU59" s="874"/>
      <c r="FV59" s="874"/>
      <c r="FW59" s="874"/>
      <c r="FX59" s="874"/>
      <c r="FY59" s="874"/>
      <c r="FZ59" s="874"/>
      <c r="GA59" s="874"/>
      <c r="GB59" s="874"/>
      <c r="GC59" s="874"/>
      <c r="GD59" s="874"/>
      <c r="GE59" s="874"/>
      <c r="GF59" s="874"/>
      <c r="GG59" s="874"/>
      <c r="GH59" s="874"/>
      <c r="GI59" s="874"/>
      <c r="GJ59" s="874"/>
      <c r="GK59" s="874"/>
      <c r="GL59" s="874"/>
      <c r="GM59" s="874"/>
      <c r="GN59" s="874"/>
      <c r="GO59" s="874"/>
      <c r="GP59" s="874"/>
      <c r="GQ59" s="874"/>
      <c r="GR59" s="874"/>
      <c r="GS59" s="874"/>
      <c r="GT59" s="874"/>
      <c r="GU59" s="874"/>
      <c r="GV59" s="874"/>
      <c r="GW59" s="874"/>
      <c r="GX59" s="874"/>
      <c r="GY59" s="874"/>
      <c r="GZ59" s="874"/>
      <c r="HA59" s="874"/>
      <c r="HB59" s="874"/>
      <c r="HC59" s="874"/>
      <c r="HD59" s="874"/>
      <c r="HE59" s="874"/>
      <c r="HF59" s="874"/>
      <c r="HG59" s="874"/>
      <c r="HH59" s="874"/>
      <c r="HI59" s="874"/>
      <c r="HJ59" s="874"/>
      <c r="HK59" s="874"/>
      <c r="HL59" s="874"/>
      <c r="HM59" s="874"/>
      <c r="HN59" s="874"/>
      <c r="HO59" s="874"/>
      <c r="HP59" s="874"/>
      <c r="HQ59" s="874"/>
      <c r="HR59" s="874"/>
    </row>
    <row r="60" spans="1:226" ht="13.5" customHeight="1">
      <c r="A60" s="874"/>
      <c r="B60" s="885"/>
      <c r="C60" s="885"/>
      <c r="D60" s="885"/>
      <c r="E60" s="884"/>
      <c r="F60" s="884"/>
      <c r="G60" s="874"/>
      <c r="H60" s="874"/>
      <c r="I60" s="874"/>
      <c r="J60" s="874"/>
      <c r="K60" s="874"/>
      <c r="L60" s="874"/>
      <c r="M60" s="874"/>
      <c r="N60" s="874"/>
      <c r="O60" s="874"/>
      <c r="P60" s="874"/>
      <c r="Q60" s="874"/>
      <c r="R60" s="874"/>
      <c r="S60" s="874"/>
      <c r="T60" s="874"/>
      <c r="U60" s="874"/>
      <c r="V60" s="874"/>
      <c r="W60" s="874"/>
      <c r="X60" s="874"/>
      <c r="Y60" s="874"/>
      <c r="Z60" s="874"/>
      <c r="AA60" s="874"/>
      <c r="AB60" s="874"/>
      <c r="AC60" s="874"/>
      <c r="AD60" s="874"/>
      <c r="AE60" s="874"/>
      <c r="AF60" s="874"/>
      <c r="AG60" s="874"/>
      <c r="AH60" s="874"/>
      <c r="AI60" s="874"/>
      <c r="AJ60" s="874"/>
      <c r="AK60" s="874"/>
      <c r="AL60" s="874"/>
      <c r="AM60" s="874"/>
      <c r="AN60" s="874"/>
      <c r="AO60" s="874"/>
      <c r="AP60" s="874"/>
      <c r="AQ60" s="874"/>
      <c r="AR60" s="874"/>
      <c r="AS60" s="874"/>
      <c r="AT60" s="874"/>
      <c r="AU60" s="874"/>
      <c r="AV60" s="874"/>
      <c r="AW60" s="874"/>
      <c r="AX60" s="874"/>
      <c r="AY60" s="874"/>
      <c r="AZ60" s="874"/>
      <c r="BA60" s="874"/>
      <c r="BB60" s="874"/>
      <c r="BC60" s="874"/>
      <c r="BD60" s="874"/>
      <c r="BE60" s="874"/>
      <c r="BF60" s="874"/>
      <c r="BG60" s="874"/>
      <c r="BH60" s="874"/>
      <c r="BI60" s="874"/>
      <c r="BJ60" s="874"/>
      <c r="BK60" s="874"/>
      <c r="BL60" s="874"/>
      <c r="BM60" s="874"/>
      <c r="BN60" s="874"/>
      <c r="BO60" s="874"/>
      <c r="BP60" s="874"/>
      <c r="BQ60" s="874"/>
      <c r="BR60" s="874"/>
      <c r="BS60" s="874"/>
      <c r="BT60" s="874"/>
      <c r="BU60" s="874"/>
      <c r="BV60" s="874"/>
      <c r="BW60" s="874"/>
      <c r="BX60" s="874"/>
      <c r="BY60" s="874"/>
      <c r="BZ60" s="874"/>
      <c r="CA60" s="874"/>
      <c r="CB60" s="874"/>
      <c r="CC60" s="874"/>
      <c r="CD60" s="874"/>
      <c r="CE60" s="874"/>
      <c r="CF60" s="874"/>
      <c r="CG60" s="874"/>
      <c r="CH60" s="874"/>
      <c r="CI60" s="874"/>
      <c r="CJ60" s="874"/>
      <c r="CK60" s="874"/>
      <c r="CL60" s="874"/>
      <c r="CM60" s="874"/>
      <c r="CN60" s="874"/>
      <c r="CO60" s="874"/>
      <c r="CP60" s="874"/>
      <c r="CQ60" s="874"/>
      <c r="CR60" s="874"/>
      <c r="CS60" s="874"/>
      <c r="CT60" s="874"/>
      <c r="CU60" s="874"/>
      <c r="CV60" s="874"/>
      <c r="CW60" s="874"/>
      <c r="CX60" s="874"/>
      <c r="CY60" s="874"/>
      <c r="CZ60" s="874"/>
      <c r="DA60" s="874"/>
      <c r="DB60" s="874"/>
      <c r="DC60" s="874"/>
      <c r="DD60" s="874"/>
      <c r="DE60" s="874"/>
      <c r="DF60" s="874"/>
      <c r="DG60" s="874"/>
      <c r="DH60" s="874"/>
      <c r="DI60" s="874"/>
      <c r="DJ60" s="874"/>
      <c r="DK60" s="874"/>
      <c r="DL60" s="874"/>
      <c r="DM60" s="874"/>
      <c r="DN60" s="874"/>
      <c r="DO60" s="874"/>
      <c r="DP60" s="874"/>
      <c r="DQ60" s="874"/>
      <c r="DR60" s="874"/>
      <c r="DS60" s="874"/>
      <c r="DT60" s="874"/>
      <c r="DU60" s="874"/>
      <c r="DV60" s="874"/>
      <c r="DW60" s="874"/>
      <c r="DX60" s="874"/>
      <c r="DY60" s="874"/>
      <c r="DZ60" s="874"/>
      <c r="EA60" s="874"/>
      <c r="EB60" s="874"/>
      <c r="EC60" s="874"/>
      <c r="ED60" s="874"/>
      <c r="EE60" s="874"/>
      <c r="EF60" s="874"/>
      <c r="EG60" s="874"/>
      <c r="EH60" s="874"/>
      <c r="EI60" s="874"/>
      <c r="EJ60" s="874"/>
      <c r="EK60" s="874"/>
      <c r="EL60" s="874"/>
      <c r="EM60" s="874"/>
      <c r="EN60" s="874"/>
      <c r="EO60" s="874"/>
      <c r="EP60" s="874"/>
      <c r="EQ60" s="874"/>
      <c r="ER60" s="874"/>
      <c r="ES60" s="874"/>
      <c r="ET60" s="874"/>
      <c r="EU60" s="874"/>
      <c r="EV60" s="874"/>
      <c r="EW60" s="874"/>
      <c r="EX60" s="874"/>
      <c r="EY60" s="874"/>
      <c r="EZ60" s="874"/>
      <c r="FA60" s="874"/>
      <c r="FB60" s="874"/>
      <c r="FC60" s="874"/>
      <c r="FD60" s="874"/>
      <c r="FE60" s="874"/>
      <c r="FF60" s="874"/>
      <c r="FG60" s="874"/>
      <c r="FH60" s="874"/>
      <c r="FI60" s="874"/>
      <c r="FJ60" s="874"/>
      <c r="FK60" s="874"/>
      <c r="FL60" s="874"/>
      <c r="FM60" s="874"/>
      <c r="FN60" s="874"/>
      <c r="FO60" s="874"/>
      <c r="FP60" s="874"/>
      <c r="FQ60" s="874"/>
      <c r="FR60" s="874"/>
      <c r="FS60" s="874"/>
      <c r="FT60" s="874"/>
      <c r="FU60" s="874"/>
      <c r="FV60" s="874"/>
      <c r="FW60" s="874"/>
      <c r="FX60" s="874"/>
      <c r="FY60" s="874"/>
      <c r="FZ60" s="874"/>
      <c r="GA60" s="874"/>
      <c r="GB60" s="874"/>
      <c r="GC60" s="874"/>
      <c r="GD60" s="874"/>
      <c r="GE60" s="874"/>
      <c r="GF60" s="874"/>
      <c r="GG60" s="874"/>
      <c r="GH60" s="874"/>
      <c r="GI60" s="874"/>
      <c r="GJ60" s="874"/>
      <c r="GK60" s="874"/>
      <c r="GL60" s="874"/>
      <c r="GM60" s="874"/>
      <c r="GN60" s="874"/>
      <c r="GO60" s="874"/>
      <c r="GP60" s="874"/>
      <c r="GQ60" s="874"/>
      <c r="GR60" s="874"/>
      <c r="GS60" s="874"/>
      <c r="GT60" s="874"/>
      <c r="GU60" s="874"/>
      <c r="GV60" s="874"/>
      <c r="GW60" s="874"/>
      <c r="GX60" s="874"/>
      <c r="GY60" s="874"/>
      <c r="GZ60" s="874"/>
      <c r="HA60" s="874"/>
      <c r="HB60" s="874"/>
      <c r="HC60" s="874"/>
      <c r="HD60" s="874"/>
      <c r="HE60" s="874"/>
      <c r="HF60" s="874"/>
      <c r="HG60" s="874"/>
      <c r="HH60" s="874"/>
      <c r="HI60" s="874"/>
      <c r="HJ60" s="874"/>
      <c r="HK60" s="874"/>
      <c r="HL60" s="874"/>
      <c r="HM60" s="874"/>
      <c r="HN60" s="874"/>
      <c r="HO60" s="874"/>
      <c r="HP60" s="874"/>
      <c r="HQ60" s="874"/>
      <c r="HR60" s="874"/>
    </row>
    <row r="61" spans="1:226" ht="13.5" customHeight="1">
      <c r="A61" s="874"/>
      <c r="B61" s="874"/>
      <c r="C61" s="874"/>
      <c r="D61" s="874"/>
      <c r="E61" s="884"/>
      <c r="F61" s="88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c r="BH61" s="874"/>
      <c r="BI61" s="874"/>
      <c r="BJ61" s="874"/>
      <c r="BK61" s="874"/>
      <c r="BL61" s="874"/>
      <c r="BM61" s="874"/>
      <c r="BN61" s="874"/>
      <c r="BO61" s="874"/>
      <c r="BP61" s="874"/>
      <c r="BQ61" s="874"/>
      <c r="BR61" s="874"/>
      <c r="BS61" s="874"/>
      <c r="BT61" s="874"/>
      <c r="BU61" s="874"/>
      <c r="BV61" s="874"/>
      <c r="BW61" s="874"/>
      <c r="BX61" s="874"/>
      <c r="BY61" s="874"/>
      <c r="BZ61" s="874"/>
      <c r="CA61" s="874"/>
      <c r="CB61" s="874"/>
      <c r="CC61" s="874"/>
      <c r="CD61" s="874"/>
      <c r="CE61" s="874"/>
      <c r="CF61" s="874"/>
      <c r="CG61" s="874"/>
      <c r="CH61" s="874"/>
      <c r="CI61" s="874"/>
      <c r="CJ61" s="874"/>
      <c r="CK61" s="874"/>
      <c r="CL61" s="874"/>
      <c r="CM61" s="874"/>
      <c r="CN61" s="874"/>
      <c r="CO61" s="874"/>
      <c r="CP61" s="874"/>
      <c r="CQ61" s="874"/>
      <c r="CR61" s="874"/>
      <c r="CS61" s="874"/>
      <c r="CT61" s="874"/>
      <c r="CU61" s="874"/>
      <c r="CV61" s="874"/>
      <c r="CW61" s="874"/>
      <c r="CX61" s="874"/>
      <c r="CY61" s="874"/>
      <c r="CZ61" s="874"/>
      <c r="DA61" s="874"/>
      <c r="DB61" s="874"/>
      <c r="DC61" s="874"/>
      <c r="DD61" s="874"/>
      <c r="DE61" s="874"/>
      <c r="DF61" s="874"/>
      <c r="DG61" s="874"/>
      <c r="DH61" s="874"/>
      <c r="DI61" s="874"/>
      <c r="DJ61" s="874"/>
      <c r="DK61" s="874"/>
      <c r="DL61" s="874"/>
      <c r="DM61" s="874"/>
      <c r="DN61" s="874"/>
      <c r="DO61" s="874"/>
      <c r="DP61" s="874"/>
      <c r="DQ61" s="874"/>
      <c r="DR61" s="874"/>
      <c r="DS61" s="874"/>
      <c r="DT61" s="874"/>
      <c r="DU61" s="874"/>
      <c r="DV61" s="874"/>
      <c r="DW61" s="874"/>
      <c r="DX61" s="874"/>
      <c r="DY61" s="874"/>
      <c r="DZ61" s="874"/>
      <c r="EA61" s="874"/>
      <c r="EB61" s="874"/>
      <c r="EC61" s="874"/>
      <c r="ED61" s="874"/>
      <c r="EE61" s="874"/>
      <c r="EF61" s="874"/>
      <c r="EG61" s="874"/>
      <c r="EH61" s="874"/>
      <c r="EI61" s="874"/>
      <c r="EJ61" s="874"/>
      <c r="EK61" s="874"/>
      <c r="EL61" s="874"/>
      <c r="EM61" s="874"/>
      <c r="EN61" s="874"/>
      <c r="EO61" s="874"/>
      <c r="EP61" s="874"/>
      <c r="EQ61" s="874"/>
      <c r="ER61" s="874"/>
      <c r="ES61" s="874"/>
      <c r="ET61" s="874"/>
      <c r="EU61" s="874"/>
      <c r="EV61" s="874"/>
      <c r="EW61" s="874"/>
      <c r="EX61" s="874"/>
      <c r="EY61" s="874"/>
      <c r="EZ61" s="874"/>
      <c r="FA61" s="874"/>
      <c r="FB61" s="874"/>
      <c r="FC61" s="874"/>
      <c r="FD61" s="874"/>
      <c r="FE61" s="874"/>
      <c r="FF61" s="874"/>
      <c r="FG61" s="874"/>
      <c r="FH61" s="874"/>
      <c r="FI61" s="874"/>
      <c r="FJ61" s="874"/>
      <c r="FK61" s="874"/>
      <c r="FL61" s="874"/>
      <c r="FM61" s="874"/>
      <c r="FN61" s="874"/>
      <c r="FO61" s="874"/>
      <c r="FP61" s="874"/>
      <c r="FQ61" s="874"/>
      <c r="FR61" s="874"/>
      <c r="FS61" s="874"/>
      <c r="FT61" s="874"/>
      <c r="FU61" s="874"/>
      <c r="FV61" s="874"/>
      <c r="FW61" s="874"/>
      <c r="FX61" s="874"/>
      <c r="FY61" s="874"/>
      <c r="FZ61" s="874"/>
      <c r="GA61" s="874"/>
      <c r="GB61" s="874"/>
      <c r="GC61" s="874"/>
      <c r="GD61" s="874"/>
      <c r="GE61" s="874"/>
      <c r="GF61" s="874"/>
      <c r="GG61" s="874"/>
      <c r="GH61" s="874"/>
      <c r="GI61" s="874"/>
      <c r="GJ61" s="874"/>
      <c r="GK61" s="874"/>
      <c r="GL61" s="874"/>
      <c r="GM61" s="874"/>
      <c r="GN61" s="874"/>
      <c r="GO61" s="874"/>
      <c r="GP61" s="874"/>
      <c r="GQ61" s="874"/>
      <c r="GR61" s="874"/>
      <c r="GS61" s="874"/>
      <c r="GT61" s="874"/>
      <c r="GU61" s="874"/>
      <c r="GV61" s="874"/>
      <c r="GW61" s="874"/>
      <c r="GX61" s="874"/>
      <c r="GY61" s="874"/>
      <c r="GZ61" s="874"/>
      <c r="HA61" s="874"/>
      <c r="HB61" s="874"/>
      <c r="HC61" s="874"/>
      <c r="HD61" s="874"/>
      <c r="HE61" s="874"/>
      <c r="HF61" s="874"/>
      <c r="HG61" s="874"/>
      <c r="HH61" s="874"/>
      <c r="HI61" s="874"/>
      <c r="HJ61" s="874"/>
      <c r="HK61" s="874"/>
      <c r="HL61" s="874"/>
      <c r="HM61" s="874"/>
      <c r="HN61" s="874"/>
      <c r="HO61" s="874"/>
      <c r="HP61" s="874"/>
      <c r="HQ61" s="874"/>
      <c r="HR61" s="874"/>
    </row>
    <row r="62" s="874" customFormat="1" ht="13.5" customHeight="1"/>
    <row r="63" s="874" customFormat="1" ht="13.5" customHeight="1"/>
    <row r="64" s="874" customFormat="1" ht="13.5" customHeight="1"/>
    <row r="65" s="874" customFormat="1" ht="13.5" customHeight="1"/>
    <row r="66" s="874" customFormat="1" ht="13.5" customHeight="1"/>
    <row r="67" s="874" customFormat="1" ht="13.5" customHeight="1"/>
    <row r="68" s="874" customFormat="1" ht="13.5" customHeight="1"/>
    <row r="69" s="874" customFormat="1" ht="13.5" customHeight="1"/>
    <row r="70" s="874" customFormat="1" ht="13.5" customHeight="1"/>
    <row r="71" s="874" customFormat="1" ht="13.5" customHeight="1"/>
    <row r="72" s="874" customFormat="1" ht="13.5" customHeight="1"/>
    <row r="73" s="874" customFormat="1" ht="13.5" customHeight="1"/>
    <row r="74" s="874" customFormat="1" ht="13.5" customHeight="1"/>
    <row r="75" s="874" customFormat="1" ht="13.5" customHeight="1"/>
    <row r="76" s="874" customFormat="1" ht="13.5" customHeight="1"/>
    <row r="77" s="874" customFormat="1" ht="13.5" customHeight="1"/>
    <row r="78" s="874" customFormat="1" ht="13.5" customHeight="1"/>
    <row r="79" s="874" customFormat="1" ht="13.5" customHeight="1"/>
    <row r="80" s="874" customFormat="1" ht="13.5" customHeight="1"/>
    <row r="81" s="874" customFormat="1" ht="13.5" customHeight="1"/>
    <row r="82" s="874" customFormat="1" ht="13.5" customHeight="1"/>
    <row r="83" s="874" customFormat="1" ht="13.5" customHeight="1"/>
    <row r="84" spans="1:226" ht="13.5" customHeight="1">
      <c r="A84" s="874"/>
      <c r="B84" s="874"/>
      <c r="C84" s="874"/>
      <c r="D84" s="874"/>
      <c r="E84" s="884"/>
      <c r="F84" s="884"/>
      <c r="G84" s="874"/>
      <c r="H84" s="874"/>
      <c r="I84" s="874"/>
      <c r="J84" s="874"/>
      <c r="K84" s="874"/>
      <c r="L84" s="874"/>
      <c r="M84" s="874"/>
      <c r="N84" s="874"/>
      <c r="O84" s="874"/>
      <c r="P84" s="874"/>
      <c r="Q84" s="874"/>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4"/>
      <c r="AZ84" s="874"/>
      <c r="BA84" s="874"/>
      <c r="BB84" s="874"/>
      <c r="BC84" s="874"/>
      <c r="BD84" s="874"/>
      <c r="BE84" s="874"/>
      <c r="BF84" s="874"/>
      <c r="BG84" s="874"/>
      <c r="BH84" s="874"/>
      <c r="BI84" s="874"/>
      <c r="BJ84" s="874"/>
      <c r="BK84" s="874"/>
      <c r="BL84" s="874"/>
      <c r="BM84" s="874"/>
      <c r="BN84" s="874"/>
      <c r="BO84" s="874"/>
      <c r="BP84" s="874"/>
      <c r="BQ84" s="874"/>
      <c r="BR84" s="874"/>
      <c r="BS84" s="874"/>
      <c r="BT84" s="874"/>
      <c r="BU84" s="874"/>
      <c r="BV84" s="874"/>
      <c r="BW84" s="874"/>
      <c r="BX84" s="874"/>
      <c r="BY84" s="874"/>
      <c r="BZ84" s="874"/>
      <c r="CA84" s="874"/>
      <c r="CB84" s="874"/>
      <c r="CC84" s="874"/>
      <c r="CD84" s="874"/>
      <c r="CE84" s="874"/>
      <c r="CF84" s="874"/>
      <c r="CG84" s="874"/>
      <c r="CH84" s="874"/>
      <c r="CI84" s="874"/>
      <c r="CJ84" s="874"/>
      <c r="CK84" s="874"/>
      <c r="CL84" s="874"/>
      <c r="CM84" s="874"/>
      <c r="CN84" s="874"/>
      <c r="CO84" s="874"/>
      <c r="CP84" s="874"/>
      <c r="CQ84" s="874"/>
      <c r="CR84" s="874"/>
      <c r="CS84" s="874"/>
      <c r="CT84" s="874"/>
      <c r="CU84" s="874"/>
      <c r="CV84" s="874"/>
      <c r="CW84" s="874"/>
      <c r="CX84" s="874"/>
      <c r="CY84" s="874"/>
      <c r="CZ84" s="874"/>
      <c r="DA84" s="874"/>
      <c r="DB84" s="874"/>
      <c r="DC84" s="874"/>
      <c r="DD84" s="874"/>
      <c r="DE84" s="874"/>
      <c r="DF84" s="874"/>
      <c r="DG84" s="874"/>
      <c r="DH84" s="874"/>
      <c r="DI84" s="874"/>
      <c r="DJ84" s="874"/>
      <c r="DK84" s="874"/>
      <c r="DL84" s="874"/>
      <c r="DM84" s="874"/>
      <c r="DN84" s="874"/>
      <c r="DO84" s="874"/>
      <c r="DP84" s="874"/>
      <c r="DQ84" s="874"/>
      <c r="DR84" s="874"/>
      <c r="DS84" s="874"/>
      <c r="DT84" s="874"/>
      <c r="DU84" s="874"/>
      <c r="DV84" s="874"/>
      <c r="DW84" s="874"/>
      <c r="DX84" s="874"/>
      <c r="DY84" s="874"/>
      <c r="DZ84" s="874"/>
      <c r="EA84" s="874"/>
      <c r="EB84" s="874"/>
      <c r="EC84" s="874"/>
      <c r="ED84" s="874"/>
      <c r="EE84" s="874"/>
      <c r="EF84" s="874"/>
      <c r="EG84" s="874"/>
      <c r="EH84" s="874"/>
      <c r="EI84" s="874"/>
      <c r="EJ84" s="874"/>
      <c r="EK84" s="874"/>
      <c r="EL84" s="874"/>
      <c r="EM84" s="874"/>
      <c r="EN84" s="874"/>
      <c r="EO84" s="874"/>
      <c r="EP84" s="874"/>
      <c r="EQ84" s="874"/>
      <c r="ER84" s="874"/>
      <c r="ES84" s="874"/>
      <c r="ET84" s="874"/>
      <c r="EU84" s="874"/>
      <c r="EV84" s="874"/>
      <c r="EW84" s="874"/>
      <c r="EX84" s="874"/>
      <c r="EY84" s="874"/>
      <c r="EZ84" s="874"/>
      <c r="FA84" s="874"/>
      <c r="FB84" s="874"/>
      <c r="FC84" s="874"/>
      <c r="FD84" s="874"/>
      <c r="FE84" s="874"/>
      <c r="FF84" s="874"/>
      <c r="FG84" s="874"/>
      <c r="FH84" s="874"/>
      <c r="FI84" s="874"/>
      <c r="FJ84" s="874"/>
      <c r="FK84" s="874"/>
      <c r="FL84" s="874"/>
      <c r="FM84" s="874"/>
      <c r="FN84" s="874"/>
      <c r="FO84" s="874"/>
      <c r="FP84" s="874"/>
      <c r="FQ84" s="874"/>
      <c r="FR84" s="874"/>
      <c r="FS84" s="874"/>
      <c r="FT84" s="874"/>
      <c r="FU84" s="874"/>
      <c r="FV84" s="874"/>
      <c r="FW84" s="874"/>
      <c r="FX84" s="874"/>
      <c r="FY84" s="874"/>
      <c r="FZ84" s="874"/>
      <c r="GA84" s="874"/>
      <c r="GB84" s="874"/>
      <c r="GC84" s="874"/>
      <c r="GD84" s="874"/>
      <c r="GE84" s="874"/>
      <c r="GF84" s="874"/>
      <c r="GG84" s="874"/>
      <c r="GH84" s="874"/>
      <c r="GI84" s="874"/>
      <c r="GJ84" s="874"/>
      <c r="GK84" s="874"/>
      <c r="GL84" s="874"/>
      <c r="GM84" s="874"/>
      <c r="GN84" s="874"/>
      <c r="GO84" s="874"/>
      <c r="GP84" s="874"/>
      <c r="GQ84" s="874"/>
      <c r="GR84" s="874"/>
      <c r="GS84" s="874"/>
      <c r="GT84" s="874"/>
      <c r="GU84" s="874"/>
      <c r="GV84" s="874"/>
      <c r="GW84" s="874"/>
      <c r="GX84" s="874"/>
      <c r="GY84" s="874"/>
      <c r="GZ84" s="874"/>
      <c r="HA84" s="874"/>
      <c r="HB84" s="874"/>
      <c r="HC84" s="874"/>
      <c r="HD84" s="874"/>
      <c r="HE84" s="874"/>
      <c r="HF84" s="874"/>
      <c r="HG84" s="874"/>
      <c r="HH84" s="874"/>
      <c r="HI84" s="874"/>
      <c r="HJ84" s="874"/>
      <c r="HK84" s="874"/>
      <c r="HL84" s="874"/>
      <c r="HM84" s="874"/>
      <c r="HN84" s="874"/>
      <c r="HO84" s="874"/>
      <c r="HP84" s="874"/>
      <c r="HQ84" s="874"/>
      <c r="HR84" s="874"/>
    </row>
    <row r="85" spans="1:226" ht="13.5" customHeight="1">
      <c r="A85" s="874"/>
      <c r="B85" s="874"/>
      <c r="C85" s="874"/>
      <c r="D85" s="874"/>
      <c r="E85" s="884"/>
      <c r="F85" s="884"/>
      <c r="G85" s="874"/>
      <c r="H85" s="874"/>
      <c r="I85" s="874"/>
      <c r="J85" s="874"/>
      <c r="K85" s="874"/>
      <c r="L85" s="874"/>
      <c r="M85" s="874"/>
      <c r="N85" s="874"/>
      <c r="O85" s="874"/>
      <c r="P85" s="874"/>
      <c r="Q85" s="874"/>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874"/>
      <c r="BA85" s="874"/>
      <c r="BB85" s="874"/>
      <c r="BC85" s="874"/>
      <c r="BD85" s="874"/>
      <c r="BE85" s="874"/>
      <c r="BF85" s="874"/>
      <c r="BG85" s="874"/>
      <c r="BH85" s="874"/>
      <c r="BI85" s="874"/>
      <c r="BJ85" s="874"/>
      <c r="BK85" s="874"/>
      <c r="BL85" s="874"/>
      <c r="BM85" s="874"/>
      <c r="BN85" s="874"/>
      <c r="BO85" s="874"/>
      <c r="BP85" s="874"/>
      <c r="BQ85" s="874"/>
      <c r="BR85" s="874"/>
      <c r="BS85" s="874"/>
      <c r="BT85" s="874"/>
      <c r="BU85" s="874"/>
      <c r="BV85" s="874"/>
      <c r="BW85" s="874"/>
      <c r="BX85" s="874"/>
      <c r="BY85" s="874"/>
      <c r="BZ85" s="874"/>
      <c r="CA85" s="874"/>
      <c r="CB85" s="874"/>
      <c r="CC85" s="874"/>
      <c r="CD85" s="874"/>
      <c r="CE85" s="874"/>
      <c r="CF85" s="874"/>
      <c r="CG85" s="874"/>
      <c r="CH85" s="874"/>
      <c r="CI85" s="874"/>
      <c r="CJ85" s="874"/>
      <c r="CK85" s="874"/>
      <c r="CL85" s="874"/>
      <c r="CM85" s="874"/>
      <c r="CN85" s="874"/>
      <c r="CO85" s="874"/>
      <c r="CP85" s="874"/>
      <c r="CQ85" s="874"/>
      <c r="CR85" s="874"/>
      <c r="CS85" s="874"/>
      <c r="CT85" s="874"/>
      <c r="CU85" s="874"/>
      <c r="CV85" s="874"/>
      <c r="CW85" s="874"/>
      <c r="CX85" s="874"/>
      <c r="CY85" s="874"/>
      <c r="CZ85" s="874"/>
      <c r="DA85" s="874"/>
      <c r="DB85" s="874"/>
      <c r="DC85" s="874"/>
      <c r="DD85" s="874"/>
      <c r="DE85" s="874"/>
      <c r="DF85" s="874"/>
      <c r="DG85" s="874"/>
      <c r="DH85" s="874"/>
      <c r="DI85" s="874"/>
      <c r="DJ85" s="874"/>
      <c r="DK85" s="874"/>
      <c r="DL85" s="874"/>
      <c r="DM85" s="874"/>
      <c r="DN85" s="874"/>
      <c r="DO85" s="874"/>
      <c r="DP85" s="874"/>
      <c r="DQ85" s="874"/>
      <c r="DR85" s="874"/>
      <c r="DS85" s="874"/>
      <c r="DT85" s="874"/>
      <c r="DU85" s="874"/>
      <c r="DV85" s="874"/>
      <c r="DW85" s="874"/>
      <c r="DX85" s="874"/>
      <c r="DY85" s="874"/>
      <c r="DZ85" s="874"/>
      <c r="EA85" s="874"/>
      <c r="EB85" s="874"/>
      <c r="EC85" s="874"/>
      <c r="ED85" s="874"/>
      <c r="EE85" s="874"/>
      <c r="EF85" s="874"/>
      <c r="EG85" s="874"/>
      <c r="EH85" s="874"/>
      <c r="EI85" s="874"/>
      <c r="EJ85" s="874"/>
      <c r="EK85" s="874"/>
      <c r="EL85" s="874"/>
      <c r="EM85" s="874"/>
      <c r="EN85" s="874"/>
      <c r="EO85" s="874"/>
      <c r="EP85" s="874"/>
      <c r="EQ85" s="874"/>
      <c r="ER85" s="874"/>
      <c r="ES85" s="874"/>
      <c r="ET85" s="874"/>
      <c r="EU85" s="874"/>
      <c r="EV85" s="874"/>
      <c r="EW85" s="874"/>
      <c r="EX85" s="874"/>
      <c r="EY85" s="874"/>
      <c r="EZ85" s="874"/>
      <c r="FA85" s="874"/>
      <c r="FB85" s="874"/>
      <c r="FC85" s="874"/>
      <c r="FD85" s="874"/>
      <c r="FE85" s="874"/>
      <c r="FF85" s="874"/>
      <c r="FG85" s="874"/>
      <c r="FH85" s="874"/>
      <c r="FI85" s="874"/>
      <c r="FJ85" s="874"/>
      <c r="FK85" s="874"/>
      <c r="FL85" s="874"/>
      <c r="FM85" s="874"/>
      <c r="FN85" s="874"/>
      <c r="FO85" s="874"/>
      <c r="FP85" s="874"/>
      <c r="FQ85" s="874"/>
      <c r="FR85" s="874"/>
      <c r="FS85" s="874"/>
      <c r="FT85" s="874"/>
      <c r="FU85" s="874"/>
      <c r="FV85" s="874"/>
      <c r="FW85" s="874"/>
      <c r="FX85" s="874"/>
      <c r="FY85" s="874"/>
      <c r="FZ85" s="874"/>
      <c r="GA85" s="874"/>
      <c r="GB85" s="874"/>
      <c r="GC85" s="874"/>
      <c r="GD85" s="874"/>
      <c r="GE85" s="874"/>
      <c r="GF85" s="874"/>
      <c r="GG85" s="874"/>
      <c r="GH85" s="874"/>
      <c r="GI85" s="874"/>
      <c r="GJ85" s="874"/>
      <c r="GK85" s="874"/>
      <c r="GL85" s="874"/>
      <c r="GM85" s="874"/>
      <c r="GN85" s="874"/>
      <c r="GO85" s="874"/>
      <c r="GP85" s="874"/>
      <c r="GQ85" s="874"/>
      <c r="GR85" s="874"/>
      <c r="GS85" s="874"/>
      <c r="GT85" s="874"/>
      <c r="GU85" s="874"/>
      <c r="GV85" s="874"/>
      <c r="GW85" s="874"/>
      <c r="GX85" s="874"/>
      <c r="GY85" s="874"/>
      <c r="GZ85" s="874"/>
      <c r="HA85" s="874"/>
      <c r="HB85" s="874"/>
      <c r="HC85" s="874"/>
      <c r="HD85" s="874"/>
      <c r="HE85" s="874"/>
      <c r="HF85" s="874"/>
      <c r="HG85" s="874"/>
      <c r="HH85" s="874"/>
      <c r="HI85" s="874"/>
      <c r="HJ85" s="874"/>
      <c r="HK85" s="874"/>
      <c r="HL85" s="874"/>
      <c r="HM85" s="874"/>
      <c r="HN85" s="874"/>
      <c r="HO85" s="874"/>
      <c r="HP85" s="874"/>
      <c r="HQ85" s="874"/>
      <c r="HR85" s="874"/>
    </row>
    <row r="86" spans="1:226" ht="13.5" customHeight="1">
      <c r="A86" s="874"/>
      <c r="B86" s="874"/>
      <c r="C86" s="874"/>
      <c r="D86" s="874"/>
      <c r="E86" s="884"/>
      <c r="F86" s="884"/>
      <c r="G86" s="874"/>
      <c r="H86" s="874"/>
      <c r="I86" s="874"/>
      <c r="J86" s="874"/>
      <c r="K86" s="874"/>
      <c r="L86" s="874"/>
      <c r="M86" s="874"/>
      <c r="N86" s="874"/>
      <c r="O86" s="874"/>
      <c r="P86" s="874"/>
      <c r="Q86" s="874"/>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874"/>
      <c r="BA86" s="874"/>
      <c r="BB86" s="874"/>
      <c r="BC86" s="874"/>
      <c r="BD86" s="874"/>
      <c r="BE86" s="874"/>
      <c r="BF86" s="874"/>
      <c r="BG86" s="874"/>
      <c r="BH86" s="874"/>
      <c r="BI86" s="874"/>
      <c r="BJ86" s="874"/>
      <c r="BK86" s="874"/>
      <c r="BL86" s="874"/>
      <c r="BM86" s="874"/>
      <c r="BN86" s="874"/>
      <c r="BO86" s="874"/>
      <c r="BP86" s="874"/>
      <c r="BQ86" s="874"/>
      <c r="BR86" s="874"/>
      <c r="BS86" s="874"/>
      <c r="BT86" s="874"/>
      <c r="BU86" s="874"/>
      <c r="BV86" s="874"/>
      <c r="BW86" s="874"/>
      <c r="BX86" s="874"/>
      <c r="BY86" s="874"/>
      <c r="BZ86" s="874"/>
      <c r="CA86" s="874"/>
      <c r="CB86" s="874"/>
      <c r="CC86" s="874"/>
      <c r="CD86" s="874"/>
      <c r="CE86" s="874"/>
      <c r="CF86" s="874"/>
      <c r="CG86" s="874"/>
      <c r="CH86" s="874"/>
      <c r="CI86" s="874"/>
      <c r="CJ86" s="874"/>
      <c r="CK86" s="874"/>
      <c r="CL86" s="874"/>
      <c r="CM86" s="874"/>
      <c r="CN86" s="874"/>
      <c r="CO86" s="874"/>
      <c r="CP86" s="874"/>
      <c r="CQ86" s="874"/>
      <c r="CR86" s="874"/>
      <c r="CS86" s="874"/>
      <c r="CT86" s="874"/>
      <c r="CU86" s="874"/>
      <c r="CV86" s="874"/>
      <c r="CW86" s="874"/>
      <c r="CX86" s="874"/>
      <c r="CY86" s="874"/>
      <c r="CZ86" s="874"/>
      <c r="DA86" s="874"/>
      <c r="DB86" s="874"/>
      <c r="DC86" s="874"/>
      <c r="DD86" s="874"/>
      <c r="DE86" s="874"/>
      <c r="DF86" s="874"/>
      <c r="DG86" s="874"/>
      <c r="DH86" s="874"/>
      <c r="DI86" s="874"/>
      <c r="DJ86" s="874"/>
      <c r="DK86" s="874"/>
      <c r="DL86" s="874"/>
      <c r="DM86" s="874"/>
      <c r="DN86" s="874"/>
      <c r="DO86" s="874"/>
      <c r="DP86" s="874"/>
      <c r="DQ86" s="874"/>
      <c r="DR86" s="874"/>
      <c r="DS86" s="874"/>
      <c r="DT86" s="874"/>
      <c r="DU86" s="874"/>
      <c r="DV86" s="874"/>
      <c r="DW86" s="874"/>
      <c r="DX86" s="874"/>
      <c r="DY86" s="874"/>
      <c r="DZ86" s="874"/>
      <c r="EA86" s="874"/>
      <c r="EB86" s="874"/>
      <c r="EC86" s="874"/>
      <c r="ED86" s="874"/>
      <c r="EE86" s="874"/>
      <c r="EF86" s="874"/>
      <c r="EG86" s="874"/>
      <c r="EH86" s="874"/>
      <c r="EI86" s="874"/>
      <c r="EJ86" s="874"/>
      <c r="EK86" s="874"/>
      <c r="EL86" s="874"/>
      <c r="EM86" s="874"/>
      <c r="EN86" s="874"/>
      <c r="EO86" s="874"/>
      <c r="EP86" s="874"/>
      <c r="EQ86" s="874"/>
      <c r="ER86" s="874"/>
      <c r="ES86" s="874"/>
      <c r="ET86" s="874"/>
      <c r="EU86" s="874"/>
      <c r="EV86" s="874"/>
      <c r="EW86" s="874"/>
      <c r="EX86" s="874"/>
      <c r="EY86" s="874"/>
      <c r="EZ86" s="874"/>
      <c r="FA86" s="874"/>
      <c r="FB86" s="874"/>
      <c r="FC86" s="874"/>
      <c r="FD86" s="874"/>
      <c r="FE86" s="874"/>
      <c r="FF86" s="874"/>
      <c r="FG86" s="874"/>
      <c r="FH86" s="874"/>
      <c r="FI86" s="874"/>
      <c r="FJ86" s="874"/>
      <c r="FK86" s="874"/>
      <c r="FL86" s="874"/>
      <c r="FM86" s="874"/>
      <c r="FN86" s="874"/>
      <c r="FO86" s="874"/>
      <c r="FP86" s="874"/>
      <c r="FQ86" s="874"/>
      <c r="FR86" s="874"/>
      <c r="FS86" s="874"/>
      <c r="FT86" s="874"/>
      <c r="FU86" s="874"/>
      <c r="FV86" s="874"/>
      <c r="FW86" s="874"/>
      <c r="FX86" s="874"/>
      <c r="FY86" s="874"/>
      <c r="FZ86" s="874"/>
      <c r="GA86" s="874"/>
      <c r="GB86" s="874"/>
      <c r="GC86" s="874"/>
      <c r="GD86" s="874"/>
      <c r="GE86" s="874"/>
      <c r="GF86" s="874"/>
      <c r="GG86" s="874"/>
      <c r="GH86" s="874"/>
      <c r="GI86" s="874"/>
      <c r="GJ86" s="874"/>
      <c r="GK86" s="874"/>
      <c r="GL86" s="874"/>
      <c r="GM86" s="874"/>
      <c r="GN86" s="874"/>
      <c r="GO86" s="874"/>
      <c r="GP86" s="874"/>
      <c r="GQ86" s="874"/>
      <c r="GR86" s="874"/>
      <c r="GS86" s="874"/>
      <c r="GT86" s="874"/>
      <c r="GU86" s="874"/>
      <c r="GV86" s="874"/>
      <c r="GW86" s="874"/>
      <c r="GX86" s="874"/>
      <c r="GY86" s="874"/>
      <c r="GZ86" s="874"/>
      <c r="HA86" s="874"/>
      <c r="HB86" s="874"/>
      <c r="HC86" s="874"/>
      <c r="HD86" s="874"/>
      <c r="HE86" s="874"/>
      <c r="HF86" s="874"/>
      <c r="HG86" s="874"/>
      <c r="HH86" s="874"/>
      <c r="HI86" s="874"/>
      <c r="HJ86" s="874"/>
      <c r="HK86" s="874"/>
      <c r="HL86" s="874"/>
      <c r="HM86" s="874"/>
      <c r="HN86" s="874"/>
      <c r="HO86" s="874"/>
      <c r="HP86" s="874"/>
      <c r="HQ86" s="874"/>
      <c r="HR86" s="874"/>
    </row>
    <row r="87" spans="1:226" ht="13.5" customHeight="1">
      <c r="A87" s="874"/>
      <c r="B87" s="874"/>
      <c r="C87" s="874"/>
      <c r="D87" s="874"/>
      <c r="E87" s="884"/>
      <c r="F87" s="884"/>
      <c r="G87" s="874"/>
      <c r="H87" s="874"/>
      <c r="I87" s="874"/>
      <c r="J87" s="874"/>
      <c r="K87" s="874"/>
      <c r="L87" s="874"/>
      <c r="M87" s="874"/>
      <c r="N87" s="874"/>
      <c r="O87" s="874"/>
      <c r="P87" s="874"/>
      <c r="Q87" s="874"/>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4"/>
      <c r="BA87" s="874"/>
      <c r="BB87" s="874"/>
      <c r="BC87" s="874"/>
      <c r="BD87" s="874"/>
      <c r="BE87" s="874"/>
      <c r="BF87" s="874"/>
      <c r="BG87" s="874"/>
      <c r="BH87" s="874"/>
      <c r="BI87" s="874"/>
      <c r="BJ87" s="874"/>
      <c r="BK87" s="874"/>
      <c r="BL87" s="874"/>
      <c r="BM87" s="874"/>
      <c r="BN87" s="874"/>
      <c r="BO87" s="874"/>
      <c r="BP87" s="874"/>
      <c r="BQ87" s="874"/>
      <c r="BR87" s="874"/>
      <c r="BS87" s="874"/>
      <c r="BT87" s="874"/>
      <c r="BU87" s="874"/>
      <c r="BV87" s="874"/>
      <c r="BW87" s="874"/>
      <c r="BX87" s="874"/>
      <c r="BY87" s="874"/>
      <c r="BZ87" s="874"/>
      <c r="CA87" s="874"/>
      <c r="CB87" s="874"/>
      <c r="CC87" s="874"/>
      <c r="CD87" s="874"/>
      <c r="CE87" s="874"/>
      <c r="CF87" s="874"/>
      <c r="CG87" s="874"/>
      <c r="CH87" s="874"/>
      <c r="CI87" s="874"/>
      <c r="CJ87" s="874"/>
      <c r="CK87" s="874"/>
      <c r="CL87" s="874"/>
      <c r="CM87" s="874"/>
      <c r="CN87" s="874"/>
      <c r="CO87" s="874"/>
      <c r="CP87" s="874"/>
      <c r="CQ87" s="874"/>
      <c r="CR87" s="874"/>
      <c r="CS87" s="874"/>
      <c r="CT87" s="874"/>
      <c r="CU87" s="874"/>
      <c r="CV87" s="874"/>
      <c r="CW87" s="874"/>
      <c r="CX87" s="874"/>
      <c r="CY87" s="874"/>
      <c r="CZ87" s="874"/>
      <c r="DA87" s="874"/>
      <c r="DB87" s="874"/>
      <c r="DC87" s="874"/>
      <c r="DD87" s="874"/>
      <c r="DE87" s="874"/>
      <c r="DF87" s="874"/>
      <c r="DG87" s="874"/>
      <c r="DH87" s="874"/>
      <c r="DI87" s="874"/>
      <c r="DJ87" s="874"/>
      <c r="DK87" s="874"/>
      <c r="DL87" s="874"/>
      <c r="DM87" s="874"/>
      <c r="DN87" s="874"/>
      <c r="DO87" s="874"/>
      <c r="DP87" s="874"/>
      <c r="DQ87" s="874"/>
      <c r="DR87" s="874"/>
      <c r="DS87" s="874"/>
      <c r="DT87" s="874"/>
      <c r="DU87" s="874"/>
      <c r="DV87" s="874"/>
      <c r="DW87" s="874"/>
      <c r="DX87" s="874"/>
      <c r="DY87" s="874"/>
      <c r="DZ87" s="874"/>
      <c r="EA87" s="874"/>
      <c r="EB87" s="874"/>
      <c r="EC87" s="874"/>
      <c r="ED87" s="874"/>
      <c r="EE87" s="874"/>
      <c r="EF87" s="874"/>
      <c r="EG87" s="874"/>
      <c r="EH87" s="874"/>
      <c r="EI87" s="874"/>
      <c r="EJ87" s="874"/>
      <c r="EK87" s="874"/>
      <c r="EL87" s="874"/>
      <c r="EM87" s="874"/>
      <c r="EN87" s="874"/>
      <c r="EO87" s="874"/>
      <c r="EP87" s="874"/>
      <c r="EQ87" s="874"/>
      <c r="ER87" s="874"/>
      <c r="ES87" s="874"/>
      <c r="ET87" s="874"/>
      <c r="EU87" s="874"/>
      <c r="EV87" s="874"/>
      <c r="EW87" s="874"/>
      <c r="EX87" s="874"/>
      <c r="EY87" s="874"/>
      <c r="EZ87" s="874"/>
      <c r="FA87" s="874"/>
      <c r="FB87" s="874"/>
      <c r="FC87" s="874"/>
      <c r="FD87" s="874"/>
      <c r="FE87" s="874"/>
      <c r="FF87" s="874"/>
      <c r="FG87" s="874"/>
      <c r="FH87" s="874"/>
      <c r="FI87" s="874"/>
      <c r="FJ87" s="874"/>
      <c r="FK87" s="874"/>
      <c r="FL87" s="874"/>
      <c r="FM87" s="874"/>
      <c r="FN87" s="874"/>
      <c r="FO87" s="874"/>
      <c r="FP87" s="874"/>
      <c r="FQ87" s="874"/>
      <c r="FR87" s="874"/>
      <c r="FS87" s="874"/>
      <c r="FT87" s="874"/>
      <c r="FU87" s="874"/>
      <c r="FV87" s="874"/>
      <c r="FW87" s="874"/>
      <c r="FX87" s="874"/>
      <c r="FY87" s="874"/>
      <c r="FZ87" s="874"/>
      <c r="GA87" s="874"/>
      <c r="GB87" s="874"/>
      <c r="GC87" s="874"/>
      <c r="GD87" s="874"/>
      <c r="GE87" s="874"/>
      <c r="GF87" s="874"/>
      <c r="GG87" s="874"/>
      <c r="GH87" s="874"/>
      <c r="GI87" s="874"/>
      <c r="GJ87" s="874"/>
      <c r="GK87" s="874"/>
      <c r="GL87" s="874"/>
      <c r="GM87" s="874"/>
      <c r="GN87" s="874"/>
      <c r="GO87" s="874"/>
      <c r="GP87" s="874"/>
      <c r="GQ87" s="874"/>
      <c r="GR87" s="874"/>
      <c r="GS87" s="874"/>
      <c r="GT87" s="874"/>
      <c r="GU87" s="874"/>
      <c r="GV87" s="874"/>
      <c r="GW87" s="874"/>
      <c r="GX87" s="874"/>
      <c r="GY87" s="874"/>
      <c r="GZ87" s="874"/>
      <c r="HA87" s="874"/>
      <c r="HB87" s="874"/>
      <c r="HC87" s="874"/>
      <c r="HD87" s="874"/>
      <c r="HE87" s="874"/>
      <c r="HF87" s="874"/>
      <c r="HG87" s="874"/>
      <c r="HH87" s="874"/>
      <c r="HI87" s="874"/>
      <c r="HJ87" s="874"/>
      <c r="HK87" s="874"/>
      <c r="HL87" s="874"/>
      <c r="HM87" s="874"/>
      <c r="HN87" s="874"/>
      <c r="HO87" s="874"/>
      <c r="HP87" s="874"/>
      <c r="HQ87" s="874"/>
      <c r="HR87" s="874"/>
    </row>
    <row r="88" spans="1:226" ht="13.5" customHeight="1">
      <c r="A88" s="874"/>
      <c r="B88" s="874"/>
      <c r="C88" s="874"/>
      <c r="D88" s="874"/>
      <c r="E88" s="884"/>
      <c r="F88" s="884"/>
      <c r="G88" s="874"/>
      <c r="H88" s="874"/>
      <c r="I88" s="874"/>
      <c r="J88" s="874"/>
      <c r="K88" s="874"/>
      <c r="L88" s="874"/>
      <c r="M88" s="874"/>
      <c r="N88" s="874"/>
      <c r="O88" s="874"/>
      <c r="P88" s="874"/>
      <c r="Q88" s="874"/>
      <c r="R88" s="874"/>
      <c r="S88" s="874"/>
      <c r="T88" s="874"/>
      <c r="U88" s="874"/>
      <c r="V88" s="874"/>
      <c r="W88" s="874"/>
      <c r="X88" s="874"/>
      <c r="Y88" s="874"/>
      <c r="Z88" s="874"/>
      <c r="AA88" s="874"/>
      <c r="AB88" s="874"/>
      <c r="AC88" s="874"/>
      <c r="AD88" s="874"/>
      <c r="AE88" s="874"/>
      <c r="AF88" s="874"/>
      <c r="AG88" s="874"/>
      <c r="AH88" s="874"/>
      <c r="AI88" s="874"/>
      <c r="AJ88" s="874"/>
      <c r="AK88" s="874"/>
      <c r="AL88" s="874"/>
      <c r="AM88" s="874"/>
      <c r="AN88" s="874"/>
      <c r="AO88" s="874"/>
      <c r="AP88" s="874"/>
      <c r="AQ88" s="874"/>
      <c r="AR88" s="874"/>
      <c r="AS88" s="874"/>
      <c r="AT88" s="874"/>
      <c r="AU88" s="874"/>
      <c r="AV88" s="874"/>
      <c r="AW88" s="874"/>
      <c r="AX88" s="874"/>
      <c r="AY88" s="874"/>
      <c r="AZ88" s="874"/>
      <c r="BA88" s="874"/>
      <c r="BB88" s="874"/>
      <c r="BC88" s="874"/>
      <c r="BD88" s="874"/>
      <c r="BE88" s="874"/>
      <c r="BF88" s="874"/>
      <c r="BG88" s="874"/>
      <c r="BH88" s="874"/>
      <c r="BI88" s="874"/>
      <c r="BJ88" s="874"/>
      <c r="BK88" s="874"/>
      <c r="BL88" s="874"/>
      <c r="BM88" s="874"/>
      <c r="BN88" s="874"/>
      <c r="BO88" s="874"/>
      <c r="BP88" s="874"/>
      <c r="BQ88" s="874"/>
      <c r="BR88" s="874"/>
      <c r="BS88" s="874"/>
      <c r="BT88" s="874"/>
      <c r="BU88" s="874"/>
      <c r="BV88" s="874"/>
      <c r="BW88" s="874"/>
      <c r="BX88" s="874"/>
      <c r="BY88" s="874"/>
      <c r="BZ88" s="874"/>
      <c r="CA88" s="874"/>
      <c r="CB88" s="874"/>
      <c r="CC88" s="874"/>
      <c r="CD88" s="874"/>
      <c r="CE88" s="874"/>
      <c r="CF88" s="874"/>
      <c r="CG88" s="874"/>
      <c r="CH88" s="874"/>
      <c r="CI88" s="874"/>
      <c r="CJ88" s="874"/>
      <c r="CK88" s="874"/>
      <c r="CL88" s="874"/>
      <c r="CM88" s="874"/>
      <c r="CN88" s="874"/>
      <c r="CO88" s="874"/>
      <c r="CP88" s="874"/>
      <c r="CQ88" s="874"/>
      <c r="CR88" s="874"/>
      <c r="CS88" s="874"/>
      <c r="CT88" s="874"/>
      <c r="CU88" s="874"/>
      <c r="CV88" s="874"/>
      <c r="CW88" s="874"/>
      <c r="CX88" s="874"/>
      <c r="CY88" s="874"/>
      <c r="CZ88" s="874"/>
      <c r="DA88" s="874"/>
      <c r="DB88" s="874"/>
      <c r="DC88" s="874"/>
      <c r="DD88" s="874"/>
      <c r="DE88" s="874"/>
      <c r="DF88" s="874"/>
      <c r="DG88" s="874"/>
      <c r="DH88" s="874"/>
      <c r="DI88" s="874"/>
      <c r="DJ88" s="874"/>
      <c r="DK88" s="874"/>
      <c r="DL88" s="874"/>
      <c r="DM88" s="874"/>
      <c r="DN88" s="874"/>
      <c r="DO88" s="874"/>
      <c r="DP88" s="874"/>
      <c r="DQ88" s="874"/>
      <c r="DR88" s="874"/>
      <c r="DS88" s="874"/>
      <c r="DT88" s="874"/>
      <c r="DU88" s="874"/>
      <c r="DV88" s="874"/>
      <c r="DW88" s="874"/>
      <c r="DX88" s="874"/>
      <c r="DY88" s="874"/>
      <c r="DZ88" s="874"/>
      <c r="EA88" s="874"/>
      <c r="EB88" s="874"/>
      <c r="EC88" s="874"/>
      <c r="ED88" s="874"/>
      <c r="EE88" s="874"/>
      <c r="EF88" s="874"/>
      <c r="EG88" s="874"/>
      <c r="EH88" s="874"/>
      <c r="EI88" s="874"/>
      <c r="EJ88" s="874"/>
      <c r="EK88" s="874"/>
      <c r="EL88" s="874"/>
      <c r="EM88" s="874"/>
      <c r="EN88" s="874"/>
      <c r="EO88" s="874"/>
      <c r="EP88" s="874"/>
      <c r="EQ88" s="874"/>
      <c r="ER88" s="874"/>
      <c r="ES88" s="874"/>
      <c r="ET88" s="874"/>
      <c r="EU88" s="874"/>
      <c r="EV88" s="874"/>
      <c r="EW88" s="874"/>
      <c r="EX88" s="874"/>
      <c r="EY88" s="874"/>
      <c r="EZ88" s="874"/>
      <c r="FA88" s="874"/>
      <c r="FB88" s="874"/>
      <c r="FC88" s="874"/>
      <c r="FD88" s="874"/>
      <c r="FE88" s="874"/>
      <c r="FF88" s="874"/>
      <c r="FG88" s="874"/>
      <c r="FH88" s="874"/>
      <c r="FI88" s="874"/>
      <c r="FJ88" s="874"/>
      <c r="FK88" s="874"/>
      <c r="FL88" s="874"/>
      <c r="FM88" s="874"/>
      <c r="FN88" s="874"/>
      <c r="FO88" s="874"/>
      <c r="FP88" s="874"/>
      <c r="FQ88" s="874"/>
      <c r="FR88" s="874"/>
      <c r="FS88" s="874"/>
      <c r="FT88" s="874"/>
      <c r="FU88" s="874"/>
      <c r="FV88" s="874"/>
      <c r="FW88" s="874"/>
      <c r="FX88" s="874"/>
      <c r="FY88" s="874"/>
      <c r="FZ88" s="874"/>
      <c r="GA88" s="874"/>
      <c r="GB88" s="874"/>
      <c r="GC88" s="874"/>
      <c r="GD88" s="874"/>
      <c r="GE88" s="874"/>
      <c r="GF88" s="874"/>
      <c r="GG88" s="874"/>
      <c r="GH88" s="874"/>
      <c r="GI88" s="874"/>
      <c r="GJ88" s="874"/>
      <c r="GK88" s="874"/>
      <c r="GL88" s="874"/>
      <c r="GM88" s="874"/>
      <c r="GN88" s="874"/>
      <c r="GO88" s="874"/>
      <c r="GP88" s="874"/>
      <c r="GQ88" s="874"/>
      <c r="GR88" s="874"/>
      <c r="GS88" s="874"/>
      <c r="GT88" s="874"/>
      <c r="GU88" s="874"/>
      <c r="GV88" s="874"/>
      <c r="GW88" s="874"/>
      <c r="GX88" s="874"/>
      <c r="GY88" s="874"/>
      <c r="GZ88" s="874"/>
      <c r="HA88" s="874"/>
      <c r="HB88" s="874"/>
      <c r="HC88" s="874"/>
      <c r="HD88" s="874"/>
      <c r="HE88" s="874"/>
      <c r="HF88" s="874"/>
      <c r="HG88" s="874"/>
      <c r="HH88" s="874"/>
      <c r="HI88" s="874"/>
      <c r="HJ88" s="874"/>
      <c r="HK88" s="874"/>
      <c r="HL88" s="874"/>
      <c r="HM88" s="874"/>
      <c r="HN88" s="874"/>
      <c r="HO88" s="874"/>
      <c r="HP88" s="874"/>
      <c r="HQ88" s="874"/>
      <c r="HR88" s="874"/>
    </row>
    <row r="89" spans="1:226" ht="13.5" customHeight="1">
      <c r="A89" s="874"/>
      <c r="B89" s="874"/>
      <c r="C89" s="874"/>
      <c r="D89" s="874"/>
      <c r="E89" s="884"/>
      <c r="F89" s="884"/>
      <c r="G89" s="874"/>
      <c r="H89" s="874"/>
      <c r="I89" s="874"/>
      <c r="J89" s="874"/>
      <c r="K89" s="874"/>
      <c r="L89" s="874"/>
      <c r="M89" s="874"/>
      <c r="N89" s="874"/>
      <c r="O89" s="874"/>
      <c r="P89" s="874"/>
      <c r="Q89" s="874"/>
      <c r="R89" s="874"/>
      <c r="S89" s="874"/>
      <c r="T89" s="874"/>
      <c r="U89" s="874"/>
      <c r="V89" s="874"/>
      <c r="W89" s="874"/>
      <c r="X89" s="874"/>
      <c r="Y89" s="874"/>
      <c r="Z89" s="874"/>
      <c r="AA89" s="874"/>
      <c r="AB89" s="874"/>
      <c r="AC89" s="874"/>
      <c r="AD89" s="874"/>
      <c r="AE89" s="874"/>
      <c r="AF89" s="874"/>
      <c r="AG89" s="874"/>
      <c r="AH89" s="874"/>
      <c r="AI89" s="874"/>
      <c r="AJ89" s="874"/>
      <c r="AK89" s="874"/>
      <c r="AL89" s="874"/>
      <c r="AM89" s="874"/>
      <c r="AN89" s="874"/>
      <c r="AO89" s="874"/>
      <c r="AP89" s="874"/>
      <c r="AQ89" s="874"/>
      <c r="AR89" s="874"/>
      <c r="AS89" s="874"/>
      <c r="AT89" s="874"/>
      <c r="AU89" s="874"/>
      <c r="AV89" s="874"/>
      <c r="AW89" s="874"/>
      <c r="AX89" s="874"/>
      <c r="AY89" s="874"/>
      <c r="AZ89" s="874"/>
      <c r="BA89" s="874"/>
      <c r="BB89" s="874"/>
      <c r="BC89" s="874"/>
      <c r="BD89" s="874"/>
      <c r="BE89" s="874"/>
      <c r="BF89" s="874"/>
      <c r="BG89" s="874"/>
      <c r="BH89" s="874"/>
      <c r="BI89" s="874"/>
      <c r="BJ89" s="874"/>
      <c r="BK89" s="874"/>
      <c r="BL89" s="874"/>
      <c r="BM89" s="874"/>
      <c r="BN89" s="874"/>
      <c r="BO89" s="874"/>
      <c r="BP89" s="874"/>
      <c r="BQ89" s="874"/>
      <c r="BR89" s="874"/>
      <c r="BS89" s="874"/>
      <c r="BT89" s="874"/>
      <c r="BU89" s="874"/>
      <c r="BV89" s="874"/>
      <c r="BW89" s="874"/>
      <c r="BX89" s="874"/>
      <c r="BY89" s="874"/>
      <c r="BZ89" s="874"/>
      <c r="CA89" s="874"/>
      <c r="CB89" s="874"/>
      <c r="CC89" s="874"/>
      <c r="CD89" s="874"/>
      <c r="CE89" s="874"/>
      <c r="CF89" s="874"/>
      <c r="CG89" s="874"/>
      <c r="CH89" s="874"/>
      <c r="CI89" s="874"/>
      <c r="CJ89" s="874"/>
      <c r="CK89" s="874"/>
      <c r="CL89" s="874"/>
      <c r="CM89" s="874"/>
      <c r="CN89" s="874"/>
      <c r="CO89" s="874"/>
      <c r="CP89" s="874"/>
      <c r="CQ89" s="874"/>
      <c r="CR89" s="874"/>
      <c r="CS89" s="874"/>
      <c r="CT89" s="874"/>
      <c r="CU89" s="874"/>
      <c r="CV89" s="874"/>
      <c r="CW89" s="874"/>
      <c r="CX89" s="874"/>
      <c r="CY89" s="874"/>
      <c r="CZ89" s="874"/>
      <c r="DA89" s="874"/>
      <c r="DB89" s="874"/>
      <c r="DC89" s="874"/>
      <c r="DD89" s="874"/>
      <c r="DE89" s="874"/>
      <c r="DF89" s="874"/>
      <c r="DG89" s="874"/>
      <c r="DH89" s="874"/>
      <c r="DI89" s="874"/>
      <c r="DJ89" s="874"/>
      <c r="DK89" s="874"/>
      <c r="DL89" s="874"/>
      <c r="DM89" s="874"/>
      <c r="DN89" s="874"/>
      <c r="DO89" s="874"/>
      <c r="DP89" s="874"/>
      <c r="DQ89" s="874"/>
      <c r="DR89" s="874"/>
      <c r="DS89" s="874"/>
      <c r="DT89" s="874"/>
      <c r="DU89" s="874"/>
      <c r="DV89" s="874"/>
      <c r="DW89" s="874"/>
      <c r="DX89" s="874"/>
      <c r="DY89" s="874"/>
      <c r="DZ89" s="874"/>
      <c r="EA89" s="874"/>
      <c r="EB89" s="874"/>
      <c r="EC89" s="874"/>
      <c r="ED89" s="874"/>
      <c r="EE89" s="874"/>
      <c r="EF89" s="874"/>
      <c r="EG89" s="874"/>
      <c r="EH89" s="874"/>
      <c r="EI89" s="874"/>
      <c r="EJ89" s="874"/>
      <c r="EK89" s="874"/>
      <c r="EL89" s="874"/>
      <c r="EM89" s="874"/>
      <c r="EN89" s="874"/>
      <c r="EO89" s="874"/>
      <c r="EP89" s="874"/>
      <c r="EQ89" s="874"/>
      <c r="ER89" s="874"/>
      <c r="ES89" s="874"/>
      <c r="ET89" s="874"/>
      <c r="EU89" s="874"/>
      <c r="EV89" s="874"/>
      <c r="EW89" s="874"/>
      <c r="EX89" s="874"/>
      <c r="EY89" s="874"/>
      <c r="EZ89" s="874"/>
      <c r="FA89" s="874"/>
      <c r="FB89" s="874"/>
      <c r="FC89" s="874"/>
      <c r="FD89" s="874"/>
      <c r="FE89" s="874"/>
      <c r="FF89" s="874"/>
      <c r="FG89" s="874"/>
      <c r="FH89" s="874"/>
      <c r="FI89" s="874"/>
      <c r="FJ89" s="874"/>
      <c r="FK89" s="874"/>
      <c r="FL89" s="874"/>
      <c r="FM89" s="874"/>
      <c r="FN89" s="874"/>
      <c r="FO89" s="874"/>
      <c r="FP89" s="874"/>
      <c r="FQ89" s="874"/>
      <c r="FR89" s="874"/>
      <c r="FS89" s="874"/>
      <c r="FT89" s="874"/>
      <c r="FU89" s="874"/>
      <c r="FV89" s="874"/>
      <c r="FW89" s="874"/>
      <c r="FX89" s="874"/>
      <c r="FY89" s="874"/>
      <c r="FZ89" s="874"/>
      <c r="GA89" s="874"/>
      <c r="GB89" s="874"/>
      <c r="GC89" s="874"/>
      <c r="GD89" s="874"/>
      <c r="GE89" s="874"/>
      <c r="GF89" s="874"/>
      <c r="GG89" s="874"/>
      <c r="GH89" s="874"/>
      <c r="GI89" s="874"/>
      <c r="GJ89" s="874"/>
      <c r="GK89" s="874"/>
      <c r="GL89" s="874"/>
      <c r="GM89" s="874"/>
      <c r="GN89" s="874"/>
      <c r="GO89" s="874"/>
      <c r="GP89" s="874"/>
      <c r="GQ89" s="874"/>
      <c r="GR89" s="874"/>
      <c r="GS89" s="874"/>
      <c r="GT89" s="874"/>
      <c r="GU89" s="874"/>
      <c r="GV89" s="874"/>
      <c r="GW89" s="874"/>
      <c r="GX89" s="874"/>
      <c r="GY89" s="874"/>
      <c r="GZ89" s="874"/>
      <c r="HA89" s="874"/>
      <c r="HB89" s="874"/>
      <c r="HC89" s="874"/>
      <c r="HD89" s="874"/>
      <c r="HE89" s="874"/>
      <c r="HF89" s="874"/>
      <c r="HG89" s="874"/>
      <c r="HH89" s="874"/>
      <c r="HI89" s="874"/>
      <c r="HJ89" s="874"/>
      <c r="HK89" s="874"/>
      <c r="HL89" s="874"/>
      <c r="HM89" s="874"/>
      <c r="HN89" s="874"/>
      <c r="HO89" s="874"/>
      <c r="HP89" s="874"/>
      <c r="HQ89" s="874"/>
      <c r="HR89" s="874"/>
    </row>
    <row r="90" spans="1:226" ht="13.5" customHeight="1">
      <c r="A90" s="874"/>
      <c r="B90" s="874"/>
      <c r="C90" s="874"/>
      <c r="D90" s="874"/>
      <c r="E90" s="884"/>
      <c r="F90" s="884"/>
      <c r="G90" s="874"/>
      <c r="H90" s="874"/>
      <c r="I90" s="874"/>
      <c r="J90" s="874"/>
      <c r="K90" s="874"/>
      <c r="L90" s="874"/>
      <c r="M90" s="874"/>
      <c r="N90" s="874"/>
      <c r="O90" s="874"/>
      <c r="P90" s="874"/>
      <c r="Q90" s="874"/>
      <c r="R90" s="874"/>
      <c r="S90" s="874"/>
      <c r="T90" s="874"/>
      <c r="U90" s="874"/>
      <c r="V90" s="874"/>
      <c r="W90" s="874"/>
      <c r="X90" s="874"/>
      <c r="Y90" s="874"/>
      <c r="Z90" s="874"/>
      <c r="AA90" s="874"/>
      <c r="AB90" s="874"/>
      <c r="AC90" s="874"/>
      <c r="AD90" s="874"/>
      <c r="AE90" s="874"/>
      <c r="AF90" s="874"/>
      <c r="AG90" s="874"/>
      <c r="AH90" s="874"/>
      <c r="AI90" s="874"/>
      <c r="AJ90" s="874"/>
      <c r="AK90" s="874"/>
      <c r="AL90" s="874"/>
      <c r="AM90" s="874"/>
      <c r="AN90" s="874"/>
      <c r="AO90" s="874"/>
      <c r="AP90" s="874"/>
      <c r="AQ90" s="874"/>
      <c r="AR90" s="874"/>
      <c r="AS90" s="874"/>
      <c r="AT90" s="874"/>
      <c r="AU90" s="874"/>
      <c r="AV90" s="874"/>
      <c r="AW90" s="874"/>
      <c r="AX90" s="874"/>
      <c r="AY90" s="874"/>
      <c r="AZ90" s="874"/>
      <c r="BA90" s="874"/>
      <c r="BB90" s="874"/>
      <c r="BC90" s="874"/>
      <c r="BD90" s="874"/>
      <c r="BE90" s="874"/>
      <c r="BF90" s="874"/>
      <c r="BG90" s="874"/>
      <c r="BH90" s="874"/>
      <c r="BI90" s="874"/>
      <c r="BJ90" s="874"/>
      <c r="BK90" s="874"/>
      <c r="BL90" s="874"/>
      <c r="BM90" s="874"/>
      <c r="BN90" s="874"/>
      <c r="BO90" s="874"/>
      <c r="BP90" s="874"/>
      <c r="BQ90" s="874"/>
      <c r="BR90" s="874"/>
      <c r="BS90" s="874"/>
      <c r="BT90" s="874"/>
      <c r="BU90" s="874"/>
      <c r="BV90" s="874"/>
      <c r="BW90" s="874"/>
      <c r="BX90" s="874"/>
      <c r="BY90" s="874"/>
      <c r="BZ90" s="874"/>
      <c r="CA90" s="874"/>
      <c r="CB90" s="874"/>
      <c r="CC90" s="874"/>
      <c r="CD90" s="874"/>
      <c r="CE90" s="874"/>
      <c r="CF90" s="874"/>
      <c r="CG90" s="874"/>
      <c r="CH90" s="874"/>
      <c r="CI90" s="874"/>
      <c r="CJ90" s="874"/>
      <c r="CK90" s="874"/>
      <c r="CL90" s="874"/>
      <c r="CM90" s="874"/>
      <c r="CN90" s="874"/>
      <c r="CO90" s="874"/>
      <c r="CP90" s="874"/>
      <c r="CQ90" s="874"/>
      <c r="CR90" s="874"/>
      <c r="CS90" s="874"/>
      <c r="CT90" s="874"/>
      <c r="CU90" s="874"/>
      <c r="CV90" s="874"/>
      <c r="CW90" s="874"/>
      <c r="CX90" s="874"/>
      <c r="CY90" s="874"/>
      <c r="CZ90" s="874"/>
      <c r="DA90" s="874"/>
      <c r="DB90" s="874"/>
      <c r="DC90" s="874"/>
      <c r="DD90" s="874"/>
      <c r="DE90" s="874"/>
      <c r="DF90" s="874"/>
      <c r="DG90" s="874"/>
      <c r="DH90" s="874"/>
      <c r="DI90" s="874"/>
      <c r="DJ90" s="874"/>
      <c r="DK90" s="874"/>
      <c r="DL90" s="874"/>
      <c r="DM90" s="874"/>
      <c r="DN90" s="874"/>
      <c r="DO90" s="874"/>
      <c r="DP90" s="874"/>
      <c r="DQ90" s="874"/>
      <c r="DR90" s="874"/>
      <c r="DS90" s="874"/>
      <c r="DT90" s="874"/>
      <c r="DU90" s="874"/>
      <c r="DV90" s="874"/>
      <c r="DW90" s="874"/>
      <c r="DX90" s="874"/>
      <c r="DY90" s="874"/>
      <c r="DZ90" s="874"/>
      <c r="EA90" s="874"/>
      <c r="EB90" s="874"/>
      <c r="EC90" s="874"/>
      <c r="ED90" s="874"/>
      <c r="EE90" s="874"/>
      <c r="EF90" s="874"/>
      <c r="EG90" s="874"/>
      <c r="EH90" s="874"/>
      <c r="EI90" s="874"/>
      <c r="EJ90" s="874"/>
      <c r="EK90" s="874"/>
      <c r="EL90" s="874"/>
      <c r="EM90" s="874"/>
      <c r="EN90" s="874"/>
      <c r="EO90" s="874"/>
      <c r="EP90" s="874"/>
      <c r="EQ90" s="874"/>
      <c r="ER90" s="874"/>
      <c r="ES90" s="874"/>
      <c r="ET90" s="874"/>
      <c r="EU90" s="874"/>
      <c r="EV90" s="874"/>
      <c r="EW90" s="874"/>
      <c r="EX90" s="874"/>
      <c r="EY90" s="874"/>
      <c r="EZ90" s="874"/>
      <c r="FA90" s="874"/>
      <c r="FB90" s="874"/>
      <c r="FC90" s="874"/>
      <c r="FD90" s="874"/>
      <c r="FE90" s="874"/>
      <c r="FF90" s="874"/>
      <c r="FG90" s="874"/>
      <c r="FH90" s="874"/>
      <c r="FI90" s="874"/>
      <c r="FJ90" s="874"/>
      <c r="FK90" s="874"/>
      <c r="FL90" s="874"/>
      <c r="FM90" s="874"/>
      <c r="FN90" s="874"/>
      <c r="FO90" s="874"/>
      <c r="FP90" s="874"/>
      <c r="FQ90" s="874"/>
      <c r="FR90" s="874"/>
      <c r="FS90" s="874"/>
      <c r="FT90" s="874"/>
      <c r="FU90" s="874"/>
      <c r="FV90" s="874"/>
      <c r="FW90" s="874"/>
      <c r="FX90" s="874"/>
      <c r="FY90" s="874"/>
      <c r="FZ90" s="874"/>
      <c r="GA90" s="874"/>
      <c r="GB90" s="874"/>
      <c r="GC90" s="874"/>
      <c r="GD90" s="874"/>
      <c r="GE90" s="874"/>
      <c r="GF90" s="874"/>
      <c r="GG90" s="874"/>
      <c r="GH90" s="874"/>
      <c r="GI90" s="874"/>
      <c r="GJ90" s="874"/>
      <c r="GK90" s="874"/>
      <c r="GL90" s="874"/>
      <c r="GM90" s="874"/>
      <c r="GN90" s="874"/>
      <c r="GO90" s="874"/>
      <c r="GP90" s="874"/>
      <c r="GQ90" s="874"/>
      <c r="GR90" s="874"/>
      <c r="GS90" s="874"/>
      <c r="GT90" s="874"/>
      <c r="GU90" s="874"/>
      <c r="GV90" s="874"/>
      <c r="GW90" s="874"/>
      <c r="GX90" s="874"/>
      <c r="GY90" s="874"/>
      <c r="GZ90" s="874"/>
      <c r="HA90" s="874"/>
      <c r="HB90" s="874"/>
      <c r="HC90" s="874"/>
      <c r="HD90" s="874"/>
      <c r="HE90" s="874"/>
      <c r="HF90" s="874"/>
      <c r="HG90" s="874"/>
      <c r="HH90" s="874"/>
      <c r="HI90" s="874"/>
      <c r="HJ90" s="874"/>
      <c r="HK90" s="874"/>
      <c r="HL90" s="874"/>
      <c r="HM90" s="874"/>
      <c r="HN90" s="874"/>
      <c r="HO90" s="874"/>
      <c r="HP90" s="874"/>
      <c r="HQ90" s="874"/>
      <c r="HR90" s="874"/>
    </row>
    <row r="91" spans="1:226" ht="13.5" customHeight="1">
      <c r="A91" s="874"/>
      <c r="B91" s="874"/>
      <c r="C91" s="874"/>
      <c r="D91" s="874"/>
      <c r="E91" s="884"/>
      <c r="F91" s="884"/>
      <c r="G91" s="874"/>
      <c r="H91" s="874"/>
      <c r="I91" s="874"/>
      <c r="J91" s="874"/>
      <c r="K91" s="874"/>
      <c r="L91" s="874"/>
      <c r="M91" s="874"/>
      <c r="N91" s="874"/>
      <c r="O91" s="874"/>
      <c r="P91" s="874"/>
      <c r="Q91" s="874"/>
      <c r="R91" s="874"/>
      <c r="S91" s="874"/>
      <c r="T91" s="874"/>
      <c r="U91" s="874"/>
      <c r="V91" s="874"/>
      <c r="W91" s="874"/>
      <c r="X91" s="874"/>
      <c r="Y91" s="874"/>
      <c r="Z91" s="874"/>
      <c r="AA91" s="874"/>
      <c r="AB91" s="874"/>
      <c r="AC91" s="874"/>
      <c r="AD91" s="874"/>
      <c r="AE91" s="874"/>
      <c r="AF91" s="874"/>
      <c r="AG91" s="874"/>
      <c r="AH91" s="874"/>
      <c r="AI91" s="874"/>
      <c r="AJ91" s="874"/>
      <c r="AK91" s="874"/>
      <c r="AL91" s="874"/>
      <c r="AM91" s="874"/>
      <c r="AN91" s="874"/>
      <c r="AO91" s="874"/>
      <c r="AP91" s="874"/>
      <c r="AQ91" s="874"/>
      <c r="AR91" s="874"/>
      <c r="AS91" s="874"/>
      <c r="AT91" s="874"/>
      <c r="AU91" s="874"/>
      <c r="AV91" s="874"/>
      <c r="AW91" s="874"/>
      <c r="AX91" s="874"/>
      <c r="AY91" s="874"/>
      <c r="AZ91" s="874"/>
      <c r="BA91" s="874"/>
      <c r="BB91" s="874"/>
      <c r="BC91" s="874"/>
      <c r="BD91" s="874"/>
      <c r="BE91" s="874"/>
      <c r="BF91" s="874"/>
      <c r="BG91" s="874"/>
      <c r="BH91" s="874"/>
      <c r="BI91" s="874"/>
      <c r="BJ91" s="874"/>
      <c r="BK91" s="874"/>
      <c r="BL91" s="874"/>
      <c r="BM91" s="874"/>
      <c r="BN91" s="874"/>
      <c r="BO91" s="874"/>
      <c r="BP91" s="874"/>
      <c r="BQ91" s="874"/>
      <c r="BR91" s="874"/>
      <c r="BS91" s="874"/>
      <c r="BT91" s="874"/>
      <c r="BU91" s="874"/>
      <c r="BV91" s="874"/>
      <c r="BW91" s="874"/>
      <c r="BX91" s="874"/>
      <c r="BY91" s="874"/>
      <c r="BZ91" s="874"/>
      <c r="CA91" s="874"/>
      <c r="CB91" s="874"/>
      <c r="CC91" s="874"/>
      <c r="CD91" s="874"/>
      <c r="CE91" s="874"/>
      <c r="CF91" s="874"/>
      <c r="CG91" s="874"/>
      <c r="CH91" s="874"/>
      <c r="CI91" s="874"/>
      <c r="CJ91" s="874"/>
      <c r="CK91" s="874"/>
      <c r="CL91" s="874"/>
      <c r="CM91" s="874"/>
      <c r="CN91" s="874"/>
      <c r="CO91" s="874"/>
      <c r="CP91" s="874"/>
      <c r="CQ91" s="874"/>
      <c r="CR91" s="874"/>
      <c r="CS91" s="874"/>
      <c r="CT91" s="874"/>
      <c r="CU91" s="874"/>
      <c r="CV91" s="874"/>
      <c r="CW91" s="874"/>
      <c r="CX91" s="874"/>
      <c r="CY91" s="874"/>
      <c r="CZ91" s="874"/>
      <c r="DA91" s="874"/>
      <c r="DB91" s="874"/>
      <c r="DC91" s="874"/>
      <c r="DD91" s="874"/>
      <c r="DE91" s="874"/>
      <c r="DF91" s="874"/>
      <c r="DG91" s="874"/>
      <c r="DH91" s="874"/>
      <c r="DI91" s="874"/>
      <c r="DJ91" s="874"/>
      <c r="DK91" s="874"/>
      <c r="DL91" s="874"/>
      <c r="DM91" s="874"/>
      <c r="DN91" s="874"/>
      <c r="DO91" s="874"/>
      <c r="DP91" s="874"/>
      <c r="DQ91" s="874"/>
      <c r="DR91" s="874"/>
      <c r="DS91" s="874"/>
      <c r="DT91" s="874"/>
      <c r="DU91" s="874"/>
      <c r="DV91" s="874"/>
      <c r="DW91" s="874"/>
      <c r="DX91" s="874"/>
      <c r="DY91" s="874"/>
      <c r="DZ91" s="874"/>
      <c r="EA91" s="874"/>
      <c r="EB91" s="874"/>
      <c r="EC91" s="874"/>
      <c r="ED91" s="874"/>
      <c r="EE91" s="874"/>
      <c r="EF91" s="874"/>
      <c r="EG91" s="874"/>
      <c r="EH91" s="874"/>
      <c r="EI91" s="874"/>
      <c r="EJ91" s="874"/>
      <c r="EK91" s="874"/>
      <c r="EL91" s="874"/>
      <c r="EM91" s="874"/>
      <c r="EN91" s="874"/>
      <c r="EO91" s="874"/>
      <c r="EP91" s="874"/>
      <c r="EQ91" s="874"/>
      <c r="ER91" s="874"/>
      <c r="ES91" s="874"/>
      <c r="ET91" s="874"/>
      <c r="EU91" s="874"/>
      <c r="EV91" s="874"/>
      <c r="EW91" s="874"/>
      <c r="EX91" s="874"/>
      <c r="EY91" s="874"/>
      <c r="EZ91" s="874"/>
      <c r="FA91" s="874"/>
      <c r="FB91" s="874"/>
      <c r="FC91" s="874"/>
      <c r="FD91" s="874"/>
      <c r="FE91" s="874"/>
      <c r="FF91" s="874"/>
      <c r="FG91" s="874"/>
      <c r="FH91" s="874"/>
      <c r="FI91" s="874"/>
      <c r="FJ91" s="874"/>
      <c r="FK91" s="874"/>
      <c r="FL91" s="874"/>
      <c r="FM91" s="874"/>
      <c r="FN91" s="874"/>
      <c r="FO91" s="874"/>
      <c r="FP91" s="874"/>
      <c r="FQ91" s="874"/>
      <c r="FR91" s="874"/>
      <c r="FS91" s="874"/>
      <c r="FT91" s="874"/>
      <c r="FU91" s="874"/>
      <c r="FV91" s="874"/>
      <c r="FW91" s="874"/>
      <c r="FX91" s="874"/>
      <c r="FY91" s="874"/>
      <c r="FZ91" s="874"/>
      <c r="GA91" s="874"/>
      <c r="GB91" s="874"/>
      <c r="GC91" s="874"/>
      <c r="GD91" s="874"/>
      <c r="GE91" s="874"/>
      <c r="GF91" s="874"/>
      <c r="GG91" s="874"/>
      <c r="GH91" s="874"/>
      <c r="GI91" s="874"/>
      <c r="GJ91" s="874"/>
      <c r="GK91" s="874"/>
      <c r="GL91" s="874"/>
      <c r="GM91" s="874"/>
      <c r="GN91" s="874"/>
      <c r="GO91" s="874"/>
      <c r="GP91" s="874"/>
      <c r="GQ91" s="874"/>
      <c r="GR91" s="874"/>
      <c r="GS91" s="874"/>
      <c r="GT91" s="874"/>
      <c r="GU91" s="874"/>
      <c r="GV91" s="874"/>
      <c r="GW91" s="874"/>
      <c r="GX91" s="874"/>
      <c r="GY91" s="874"/>
      <c r="GZ91" s="874"/>
      <c r="HA91" s="874"/>
      <c r="HB91" s="874"/>
      <c r="HC91" s="874"/>
      <c r="HD91" s="874"/>
      <c r="HE91" s="874"/>
      <c r="HF91" s="874"/>
      <c r="HG91" s="874"/>
      <c r="HH91" s="874"/>
      <c r="HI91" s="874"/>
      <c r="HJ91" s="874"/>
      <c r="HK91" s="874"/>
      <c r="HL91" s="874"/>
      <c r="HM91" s="874"/>
      <c r="HN91" s="874"/>
      <c r="HO91" s="874"/>
      <c r="HP91" s="874"/>
      <c r="HQ91" s="874"/>
      <c r="HR91" s="874"/>
    </row>
    <row r="92" spans="1:226" ht="13.5" customHeight="1">
      <c r="A92" s="874"/>
      <c r="B92" s="874"/>
      <c r="C92" s="874"/>
      <c r="D92" s="874"/>
      <c r="E92" s="884"/>
      <c r="F92" s="884"/>
      <c r="G92" s="874"/>
      <c r="H92" s="874"/>
      <c r="I92" s="874"/>
      <c r="J92" s="874"/>
      <c r="K92" s="874"/>
      <c r="L92" s="874"/>
      <c r="M92" s="874"/>
      <c r="N92" s="874"/>
      <c r="O92" s="874"/>
      <c r="P92" s="874"/>
      <c r="Q92" s="874"/>
      <c r="R92" s="874"/>
      <c r="S92" s="874"/>
      <c r="T92" s="874"/>
      <c r="U92" s="874"/>
      <c r="V92" s="874"/>
      <c r="W92" s="874"/>
      <c r="X92" s="874"/>
      <c r="Y92" s="874"/>
      <c r="Z92" s="874"/>
      <c r="AA92" s="874"/>
      <c r="AB92" s="874"/>
      <c r="AC92" s="874"/>
      <c r="AD92" s="874"/>
      <c r="AE92" s="874"/>
      <c r="AF92" s="874"/>
      <c r="AG92" s="874"/>
      <c r="AH92" s="874"/>
      <c r="AI92" s="874"/>
      <c r="AJ92" s="874"/>
      <c r="AK92" s="874"/>
      <c r="AL92" s="874"/>
      <c r="AM92" s="874"/>
      <c r="AN92" s="874"/>
      <c r="AO92" s="874"/>
      <c r="AP92" s="874"/>
      <c r="AQ92" s="874"/>
      <c r="AR92" s="874"/>
      <c r="AS92" s="874"/>
      <c r="AT92" s="874"/>
      <c r="AU92" s="874"/>
      <c r="AV92" s="874"/>
      <c r="AW92" s="874"/>
      <c r="AX92" s="874"/>
      <c r="AY92" s="874"/>
      <c r="AZ92" s="874"/>
      <c r="BA92" s="874"/>
      <c r="BB92" s="874"/>
      <c r="BC92" s="874"/>
      <c r="BD92" s="874"/>
      <c r="BE92" s="874"/>
      <c r="BF92" s="874"/>
      <c r="BG92" s="874"/>
      <c r="BH92" s="874"/>
      <c r="BI92" s="874"/>
      <c r="BJ92" s="874"/>
      <c r="BK92" s="874"/>
      <c r="BL92" s="874"/>
      <c r="BM92" s="874"/>
      <c r="BN92" s="874"/>
      <c r="BO92" s="874"/>
      <c r="BP92" s="874"/>
      <c r="BQ92" s="874"/>
      <c r="BR92" s="874"/>
      <c r="BS92" s="874"/>
      <c r="BT92" s="874"/>
      <c r="BU92" s="874"/>
      <c r="BV92" s="874"/>
      <c r="BW92" s="874"/>
      <c r="BX92" s="874"/>
      <c r="BY92" s="874"/>
      <c r="BZ92" s="874"/>
      <c r="CA92" s="874"/>
      <c r="CB92" s="874"/>
      <c r="CC92" s="874"/>
      <c r="CD92" s="874"/>
      <c r="CE92" s="874"/>
      <c r="CF92" s="874"/>
      <c r="CG92" s="874"/>
      <c r="CH92" s="874"/>
      <c r="CI92" s="874"/>
      <c r="CJ92" s="874"/>
      <c r="CK92" s="874"/>
      <c r="CL92" s="874"/>
      <c r="CM92" s="874"/>
      <c r="CN92" s="874"/>
      <c r="CO92" s="874"/>
      <c r="CP92" s="874"/>
      <c r="CQ92" s="874"/>
      <c r="CR92" s="874"/>
      <c r="CS92" s="874"/>
      <c r="CT92" s="874"/>
      <c r="CU92" s="874"/>
      <c r="CV92" s="874"/>
      <c r="CW92" s="874"/>
      <c r="CX92" s="874"/>
      <c r="CY92" s="874"/>
      <c r="CZ92" s="874"/>
      <c r="DA92" s="874"/>
      <c r="DB92" s="874"/>
      <c r="DC92" s="874"/>
      <c r="DD92" s="874"/>
      <c r="DE92" s="874"/>
      <c r="DF92" s="874"/>
      <c r="DG92" s="874"/>
      <c r="DH92" s="874"/>
      <c r="DI92" s="874"/>
      <c r="DJ92" s="874"/>
      <c r="DK92" s="874"/>
      <c r="DL92" s="874"/>
      <c r="DM92" s="874"/>
      <c r="DN92" s="874"/>
      <c r="DO92" s="874"/>
      <c r="DP92" s="874"/>
      <c r="DQ92" s="874"/>
      <c r="DR92" s="874"/>
      <c r="DS92" s="874"/>
      <c r="DT92" s="874"/>
      <c r="DU92" s="874"/>
      <c r="DV92" s="874"/>
      <c r="DW92" s="874"/>
      <c r="DX92" s="874"/>
      <c r="DY92" s="874"/>
      <c r="DZ92" s="874"/>
      <c r="EA92" s="874"/>
      <c r="EB92" s="874"/>
      <c r="EC92" s="874"/>
      <c r="ED92" s="874"/>
      <c r="EE92" s="874"/>
      <c r="EF92" s="874"/>
      <c r="EG92" s="874"/>
      <c r="EH92" s="874"/>
      <c r="EI92" s="874"/>
      <c r="EJ92" s="874"/>
      <c r="EK92" s="874"/>
      <c r="EL92" s="874"/>
      <c r="EM92" s="874"/>
      <c r="EN92" s="874"/>
      <c r="EO92" s="874"/>
      <c r="EP92" s="874"/>
      <c r="EQ92" s="874"/>
      <c r="ER92" s="874"/>
      <c r="ES92" s="874"/>
      <c r="ET92" s="874"/>
      <c r="EU92" s="874"/>
      <c r="EV92" s="874"/>
      <c r="EW92" s="874"/>
      <c r="EX92" s="874"/>
      <c r="EY92" s="874"/>
      <c r="EZ92" s="874"/>
      <c r="FA92" s="874"/>
      <c r="FB92" s="874"/>
      <c r="FC92" s="874"/>
      <c r="FD92" s="874"/>
      <c r="FE92" s="874"/>
      <c r="FF92" s="874"/>
      <c r="FG92" s="874"/>
      <c r="FH92" s="874"/>
      <c r="FI92" s="874"/>
      <c r="FJ92" s="874"/>
      <c r="FK92" s="874"/>
      <c r="FL92" s="874"/>
      <c r="FM92" s="874"/>
      <c r="FN92" s="874"/>
      <c r="FO92" s="874"/>
      <c r="FP92" s="874"/>
      <c r="FQ92" s="874"/>
      <c r="FR92" s="874"/>
      <c r="FS92" s="874"/>
      <c r="FT92" s="874"/>
      <c r="FU92" s="874"/>
      <c r="FV92" s="874"/>
      <c r="FW92" s="874"/>
      <c r="FX92" s="874"/>
      <c r="FY92" s="874"/>
      <c r="FZ92" s="874"/>
      <c r="GA92" s="874"/>
      <c r="GB92" s="874"/>
      <c r="GC92" s="874"/>
      <c r="GD92" s="874"/>
      <c r="GE92" s="874"/>
      <c r="GF92" s="874"/>
      <c r="GG92" s="874"/>
      <c r="GH92" s="874"/>
      <c r="GI92" s="874"/>
      <c r="GJ92" s="874"/>
      <c r="GK92" s="874"/>
      <c r="GL92" s="874"/>
      <c r="GM92" s="874"/>
      <c r="GN92" s="874"/>
      <c r="GO92" s="874"/>
      <c r="GP92" s="874"/>
      <c r="GQ92" s="874"/>
      <c r="GR92" s="874"/>
      <c r="GS92" s="874"/>
      <c r="GT92" s="874"/>
      <c r="GU92" s="874"/>
      <c r="GV92" s="874"/>
      <c r="GW92" s="874"/>
      <c r="GX92" s="874"/>
      <c r="GY92" s="874"/>
      <c r="GZ92" s="874"/>
      <c r="HA92" s="874"/>
      <c r="HB92" s="874"/>
      <c r="HC92" s="874"/>
      <c r="HD92" s="874"/>
      <c r="HE92" s="874"/>
      <c r="HF92" s="874"/>
      <c r="HG92" s="874"/>
      <c r="HH92" s="874"/>
      <c r="HI92" s="874"/>
      <c r="HJ92" s="874"/>
      <c r="HK92" s="874"/>
      <c r="HL92" s="874"/>
      <c r="HM92" s="874"/>
      <c r="HN92" s="874"/>
      <c r="HO92" s="874"/>
      <c r="HP92" s="874"/>
      <c r="HQ92" s="874"/>
      <c r="HR92" s="874"/>
    </row>
    <row r="93" spans="1:226" ht="13.5" customHeight="1">
      <c r="A93" s="874"/>
      <c r="B93" s="874"/>
      <c r="C93" s="874"/>
      <c r="D93" s="874"/>
      <c r="E93" s="884"/>
      <c r="F93" s="884"/>
      <c r="G93" s="874"/>
      <c r="H93" s="874"/>
      <c r="I93" s="874"/>
      <c r="J93" s="874"/>
      <c r="K93" s="874"/>
      <c r="L93" s="874"/>
      <c r="M93" s="874"/>
      <c r="N93" s="874"/>
      <c r="O93" s="874"/>
      <c r="P93" s="874"/>
      <c r="Q93" s="874"/>
      <c r="R93" s="874"/>
      <c r="S93" s="874"/>
      <c r="T93" s="874"/>
      <c r="U93" s="874"/>
      <c r="V93" s="874"/>
      <c r="W93" s="874"/>
      <c r="X93" s="874"/>
      <c r="Y93" s="874"/>
      <c r="Z93" s="874"/>
      <c r="AA93" s="874"/>
      <c r="AB93" s="874"/>
      <c r="AC93" s="874"/>
      <c r="AD93" s="874"/>
      <c r="AE93" s="874"/>
      <c r="AF93" s="874"/>
      <c r="AG93" s="874"/>
      <c r="AH93" s="874"/>
      <c r="AI93" s="874"/>
      <c r="AJ93" s="874"/>
      <c r="AK93" s="874"/>
      <c r="AL93" s="874"/>
      <c r="AM93" s="874"/>
      <c r="AN93" s="874"/>
      <c r="AO93" s="874"/>
      <c r="AP93" s="874"/>
      <c r="AQ93" s="874"/>
      <c r="AR93" s="874"/>
      <c r="AS93" s="874"/>
      <c r="AT93" s="874"/>
      <c r="AU93" s="874"/>
      <c r="AV93" s="874"/>
      <c r="AW93" s="874"/>
      <c r="AX93" s="874"/>
      <c r="AY93" s="874"/>
      <c r="AZ93" s="874"/>
      <c r="BA93" s="874"/>
      <c r="BB93" s="874"/>
      <c r="BC93" s="874"/>
      <c r="BD93" s="874"/>
      <c r="BE93" s="874"/>
      <c r="BF93" s="874"/>
      <c r="BG93" s="874"/>
      <c r="BH93" s="874"/>
      <c r="BI93" s="874"/>
      <c r="BJ93" s="874"/>
      <c r="BK93" s="874"/>
      <c r="BL93" s="874"/>
      <c r="BM93" s="874"/>
      <c r="BN93" s="874"/>
      <c r="BO93" s="874"/>
      <c r="BP93" s="874"/>
      <c r="BQ93" s="874"/>
      <c r="BR93" s="874"/>
      <c r="BS93" s="874"/>
      <c r="BT93" s="874"/>
      <c r="BU93" s="874"/>
      <c r="BV93" s="874"/>
      <c r="BW93" s="874"/>
      <c r="BX93" s="874"/>
      <c r="BY93" s="874"/>
      <c r="BZ93" s="874"/>
      <c r="CA93" s="874"/>
      <c r="CB93" s="874"/>
      <c r="CC93" s="874"/>
      <c r="CD93" s="874"/>
      <c r="CE93" s="874"/>
      <c r="CF93" s="874"/>
      <c r="CG93" s="874"/>
      <c r="CH93" s="874"/>
      <c r="CI93" s="874"/>
      <c r="CJ93" s="874"/>
      <c r="CK93" s="874"/>
      <c r="CL93" s="874"/>
      <c r="CM93" s="874"/>
      <c r="CN93" s="874"/>
      <c r="CO93" s="874"/>
      <c r="CP93" s="874"/>
      <c r="CQ93" s="874"/>
      <c r="CR93" s="874"/>
      <c r="CS93" s="874"/>
      <c r="CT93" s="874"/>
      <c r="CU93" s="874"/>
      <c r="CV93" s="874"/>
      <c r="CW93" s="874"/>
      <c r="CX93" s="874"/>
      <c r="CY93" s="874"/>
      <c r="CZ93" s="874"/>
      <c r="DA93" s="874"/>
      <c r="DB93" s="874"/>
      <c r="DC93" s="874"/>
      <c r="DD93" s="874"/>
      <c r="DE93" s="874"/>
      <c r="DF93" s="874"/>
      <c r="DG93" s="874"/>
      <c r="DH93" s="874"/>
      <c r="DI93" s="874"/>
      <c r="DJ93" s="874"/>
      <c r="DK93" s="874"/>
      <c r="DL93" s="874"/>
      <c r="DM93" s="874"/>
      <c r="DN93" s="874"/>
      <c r="DO93" s="874"/>
      <c r="DP93" s="874"/>
      <c r="DQ93" s="874"/>
      <c r="DR93" s="874"/>
      <c r="DS93" s="874"/>
      <c r="DT93" s="874"/>
      <c r="DU93" s="874"/>
      <c r="DV93" s="874"/>
      <c r="DW93" s="874"/>
      <c r="DX93" s="874"/>
      <c r="DY93" s="874"/>
      <c r="DZ93" s="874"/>
      <c r="EA93" s="874"/>
      <c r="EB93" s="874"/>
      <c r="EC93" s="874"/>
      <c r="ED93" s="874"/>
      <c r="EE93" s="874"/>
      <c r="EF93" s="874"/>
      <c r="EG93" s="874"/>
      <c r="EH93" s="874"/>
      <c r="EI93" s="874"/>
      <c r="EJ93" s="874"/>
      <c r="EK93" s="874"/>
      <c r="EL93" s="874"/>
      <c r="EM93" s="874"/>
      <c r="EN93" s="874"/>
      <c r="EO93" s="874"/>
      <c r="EP93" s="874"/>
      <c r="EQ93" s="874"/>
      <c r="ER93" s="874"/>
      <c r="ES93" s="874"/>
      <c r="ET93" s="874"/>
      <c r="EU93" s="874"/>
      <c r="EV93" s="874"/>
      <c r="EW93" s="874"/>
      <c r="EX93" s="874"/>
      <c r="EY93" s="874"/>
      <c r="EZ93" s="874"/>
      <c r="FA93" s="874"/>
      <c r="FB93" s="874"/>
      <c r="FC93" s="874"/>
      <c r="FD93" s="874"/>
      <c r="FE93" s="874"/>
      <c r="FF93" s="874"/>
      <c r="FG93" s="874"/>
      <c r="FH93" s="874"/>
      <c r="FI93" s="874"/>
      <c r="FJ93" s="874"/>
      <c r="FK93" s="874"/>
      <c r="FL93" s="874"/>
      <c r="FM93" s="874"/>
      <c r="FN93" s="874"/>
      <c r="FO93" s="874"/>
      <c r="FP93" s="874"/>
      <c r="FQ93" s="874"/>
      <c r="FR93" s="874"/>
      <c r="FS93" s="874"/>
      <c r="FT93" s="874"/>
      <c r="FU93" s="874"/>
      <c r="FV93" s="874"/>
      <c r="FW93" s="874"/>
      <c r="FX93" s="874"/>
      <c r="FY93" s="874"/>
      <c r="FZ93" s="874"/>
      <c r="GA93" s="874"/>
      <c r="GB93" s="874"/>
      <c r="GC93" s="874"/>
      <c r="GD93" s="874"/>
      <c r="GE93" s="874"/>
      <c r="GF93" s="874"/>
      <c r="GG93" s="874"/>
      <c r="GH93" s="874"/>
      <c r="GI93" s="874"/>
      <c r="GJ93" s="874"/>
      <c r="GK93" s="874"/>
      <c r="GL93" s="874"/>
      <c r="GM93" s="874"/>
      <c r="GN93" s="874"/>
      <c r="GO93" s="874"/>
      <c r="GP93" s="874"/>
      <c r="GQ93" s="874"/>
      <c r="GR93" s="874"/>
      <c r="GS93" s="874"/>
      <c r="GT93" s="874"/>
      <c r="GU93" s="874"/>
      <c r="GV93" s="874"/>
      <c r="GW93" s="874"/>
      <c r="GX93" s="874"/>
      <c r="GY93" s="874"/>
      <c r="GZ93" s="874"/>
      <c r="HA93" s="874"/>
      <c r="HB93" s="874"/>
      <c r="HC93" s="874"/>
      <c r="HD93" s="874"/>
      <c r="HE93" s="874"/>
      <c r="HF93" s="874"/>
      <c r="HG93" s="874"/>
      <c r="HH93" s="874"/>
      <c r="HI93" s="874"/>
      <c r="HJ93" s="874"/>
      <c r="HK93" s="874"/>
      <c r="HL93" s="874"/>
      <c r="HM93" s="874"/>
      <c r="HN93" s="874"/>
      <c r="HO93" s="874"/>
      <c r="HP93" s="874"/>
      <c r="HQ93" s="874"/>
      <c r="HR93" s="874"/>
    </row>
    <row r="94" spans="1:226" ht="13.5" customHeight="1">
      <c r="A94" s="874"/>
      <c r="B94" s="874"/>
      <c r="C94" s="874"/>
      <c r="D94" s="874"/>
      <c r="E94" s="884"/>
      <c r="F94" s="884"/>
      <c r="G94" s="874"/>
      <c r="H94" s="874"/>
      <c r="I94" s="874"/>
      <c r="J94" s="874"/>
      <c r="K94" s="874"/>
      <c r="L94" s="874"/>
      <c r="M94" s="874"/>
      <c r="N94" s="874"/>
      <c r="O94" s="874"/>
      <c r="P94" s="874"/>
      <c r="Q94" s="874"/>
      <c r="R94" s="874"/>
      <c r="S94" s="874"/>
      <c r="T94" s="874"/>
      <c r="U94" s="874"/>
      <c r="V94" s="874"/>
      <c r="W94" s="874"/>
      <c r="X94" s="874"/>
      <c r="Y94" s="874"/>
      <c r="Z94" s="874"/>
      <c r="AA94" s="874"/>
      <c r="AB94" s="874"/>
      <c r="AC94" s="874"/>
      <c r="AD94" s="874"/>
      <c r="AE94" s="874"/>
      <c r="AF94" s="874"/>
      <c r="AG94" s="874"/>
      <c r="AH94" s="874"/>
      <c r="AI94" s="874"/>
      <c r="AJ94" s="874"/>
      <c r="AK94" s="874"/>
      <c r="AL94" s="874"/>
      <c r="AM94" s="874"/>
      <c r="AN94" s="874"/>
      <c r="AO94" s="874"/>
      <c r="AP94" s="874"/>
      <c r="AQ94" s="874"/>
      <c r="AR94" s="874"/>
      <c r="AS94" s="874"/>
      <c r="AT94" s="874"/>
      <c r="AU94" s="874"/>
      <c r="AV94" s="874"/>
      <c r="AW94" s="874"/>
      <c r="AX94" s="874"/>
      <c r="AY94" s="874"/>
      <c r="AZ94" s="874"/>
      <c r="BA94" s="874"/>
      <c r="BB94" s="874"/>
      <c r="BC94" s="874"/>
      <c r="BD94" s="874"/>
      <c r="BE94" s="874"/>
      <c r="BF94" s="874"/>
      <c r="BG94" s="874"/>
      <c r="BH94" s="874"/>
      <c r="BI94" s="874"/>
      <c r="BJ94" s="874"/>
      <c r="BK94" s="874"/>
      <c r="BL94" s="874"/>
      <c r="BM94" s="874"/>
      <c r="BN94" s="874"/>
      <c r="BO94" s="874"/>
      <c r="BP94" s="874"/>
      <c r="BQ94" s="874"/>
      <c r="BR94" s="874"/>
      <c r="BS94" s="874"/>
      <c r="BT94" s="874"/>
      <c r="BU94" s="874"/>
      <c r="BV94" s="874"/>
      <c r="BW94" s="874"/>
      <c r="BX94" s="874"/>
      <c r="BY94" s="874"/>
      <c r="BZ94" s="874"/>
      <c r="CA94" s="874"/>
      <c r="CB94" s="874"/>
      <c r="CC94" s="874"/>
      <c r="CD94" s="874"/>
      <c r="CE94" s="874"/>
      <c r="CF94" s="874"/>
      <c r="CG94" s="874"/>
      <c r="CH94" s="874"/>
      <c r="CI94" s="874"/>
      <c r="CJ94" s="874"/>
      <c r="CK94" s="874"/>
      <c r="CL94" s="874"/>
      <c r="CM94" s="874"/>
      <c r="CN94" s="874"/>
      <c r="CO94" s="874"/>
      <c r="CP94" s="874"/>
      <c r="CQ94" s="874"/>
      <c r="CR94" s="874"/>
      <c r="CS94" s="874"/>
      <c r="CT94" s="874"/>
      <c r="CU94" s="874"/>
      <c r="CV94" s="874"/>
      <c r="CW94" s="874"/>
      <c r="CX94" s="874"/>
      <c r="CY94" s="874"/>
      <c r="CZ94" s="874"/>
      <c r="DA94" s="874"/>
      <c r="DB94" s="874"/>
      <c r="DC94" s="874"/>
      <c r="DD94" s="874"/>
      <c r="DE94" s="874"/>
      <c r="DF94" s="874"/>
      <c r="DG94" s="874"/>
      <c r="DH94" s="874"/>
      <c r="DI94" s="874"/>
      <c r="DJ94" s="874"/>
      <c r="DK94" s="874"/>
      <c r="DL94" s="874"/>
      <c r="DM94" s="874"/>
      <c r="DN94" s="874"/>
      <c r="DO94" s="874"/>
      <c r="DP94" s="874"/>
      <c r="DQ94" s="874"/>
      <c r="DR94" s="874"/>
      <c r="DS94" s="874"/>
      <c r="DT94" s="874"/>
      <c r="DU94" s="874"/>
      <c r="DV94" s="874"/>
      <c r="DW94" s="874"/>
      <c r="DX94" s="874"/>
      <c r="DY94" s="874"/>
      <c r="DZ94" s="874"/>
      <c r="EA94" s="874"/>
      <c r="EB94" s="874"/>
      <c r="EC94" s="874"/>
      <c r="ED94" s="874"/>
      <c r="EE94" s="874"/>
      <c r="EF94" s="874"/>
      <c r="EG94" s="874"/>
      <c r="EH94" s="874"/>
      <c r="EI94" s="874"/>
      <c r="EJ94" s="874"/>
      <c r="EK94" s="874"/>
      <c r="EL94" s="874"/>
      <c r="EM94" s="874"/>
      <c r="EN94" s="874"/>
      <c r="EO94" s="874"/>
      <c r="EP94" s="874"/>
      <c r="EQ94" s="874"/>
      <c r="ER94" s="874"/>
      <c r="ES94" s="874"/>
      <c r="ET94" s="874"/>
      <c r="EU94" s="874"/>
      <c r="EV94" s="874"/>
      <c r="EW94" s="874"/>
      <c r="EX94" s="874"/>
      <c r="EY94" s="874"/>
      <c r="EZ94" s="874"/>
      <c r="FA94" s="874"/>
      <c r="FB94" s="874"/>
      <c r="FC94" s="874"/>
      <c r="FD94" s="874"/>
      <c r="FE94" s="874"/>
      <c r="FF94" s="874"/>
      <c r="FG94" s="874"/>
      <c r="FH94" s="874"/>
      <c r="FI94" s="874"/>
      <c r="FJ94" s="874"/>
      <c r="FK94" s="874"/>
      <c r="FL94" s="874"/>
      <c r="FM94" s="874"/>
      <c r="FN94" s="874"/>
      <c r="FO94" s="874"/>
      <c r="FP94" s="874"/>
      <c r="FQ94" s="874"/>
      <c r="FR94" s="874"/>
      <c r="FS94" s="874"/>
      <c r="FT94" s="874"/>
      <c r="FU94" s="874"/>
      <c r="FV94" s="874"/>
      <c r="FW94" s="874"/>
      <c r="FX94" s="874"/>
      <c r="FY94" s="874"/>
      <c r="FZ94" s="874"/>
      <c r="GA94" s="874"/>
      <c r="GB94" s="874"/>
      <c r="GC94" s="874"/>
      <c r="GD94" s="874"/>
      <c r="GE94" s="874"/>
      <c r="GF94" s="874"/>
      <c r="GG94" s="874"/>
      <c r="GH94" s="874"/>
      <c r="GI94" s="874"/>
      <c r="GJ94" s="874"/>
      <c r="GK94" s="874"/>
      <c r="GL94" s="874"/>
      <c r="GM94" s="874"/>
      <c r="GN94" s="874"/>
      <c r="GO94" s="874"/>
      <c r="GP94" s="874"/>
      <c r="GQ94" s="874"/>
      <c r="GR94" s="874"/>
      <c r="GS94" s="874"/>
      <c r="GT94" s="874"/>
      <c r="GU94" s="874"/>
      <c r="GV94" s="874"/>
      <c r="GW94" s="874"/>
      <c r="GX94" s="874"/>
      <c r="GY94" s="874"/>
      <c r="GZ94" s="874"/>
      <c r="HA94" s="874"/>
      <c r="HB94" s="874"/>
      <c r="HC94" s="874"/>
      <c r="HD94" s="874"/>
      <c r="HE94" s="874"/>
      <c r="HF94" s="874"/>
      <c r="HG94" s="874"/>
      <c r="HH94" s="874"/>
      <c r="HI94" s="874"/>
      <c r="HJ94" s="874"/>
      <c r="HK94" s="874"/>
      <c r="HL94" s="874"/>
      <c r="HM94" s="874"/>
      <c r="HN94" s="874"/>
      <c r="HO94" s="874"/>
      <c r="HP94" s="874"/>
      <c r="HQ94" s="874"/>
      <c r="HR94" s="874"/>
    </row>
    <row r="95" spans="1:226" ht="13.5" customHeight="1">
      <c r="A95" s="874"/>
      <c r="B95" s="874"/>
      <c r="C95" s="874"/>
      <c r="D95" s="874"/>
      <c r="E95" s="884"/>
      <c r="F95" s="884"/>
      <c r="G95" s="874"/>
      <c r="H95" s="874"/>
      <c r="I95" s="874"/>
      <c r="J95" s="874"/>
      <c r="K95" s="874"/>
      <c r="L95" s="874"/>
      <c r="M95" s="874"/>
      <c r="N95" s="874"/>
      <c r="O95" s="874"/>
      <c r="P95" s="874"/>
      <c r="Q95" s="874"/>
      <c r="R95" s="874"/>
      <c r="S95" s="874"/>
      <c r="T95" s="874"/>
      <c r="U95" s="874"/>
      <c r="V95" s="874"/>
      <c r="W95" s="874"/>
      <c r="X95" s="874"/>
      <c r="Y95" s="874"/>
      <c r="Z95" s="874"/>
      <c r="AA95" s="874"/>
      <c r="AB95" s="874"/>
      <c r="AC95" s="874"/>
      <c r="AD95" s="874"/>
      <c r="AE95" s="874"/>
      <c r="AF95" s="874"/>
      <c r="AG95" s="874"/>
      <c r="AH95" s="874"/>
      <c r="AI95" s="874"/>
      <c r="AJ95" s="874"/>
      <c r="AK95" s="874"/>
      <c r="AL95" s="874"/>
      <c r="AM95" s="874"/>
      <c r="AN95" s="874"/>
      <c r="AO95" s="874"/>
      <c r="AP95" s="874"/>
      <c r="AQ95" s="874"/>
      <c r="AR95" s="874"/>
      <c r="AS95" s="874"/>
      <c r="AT95" s="874"/>
      <c r="AU95" s="874"/>
      <c r="AV95" s="874"/>
      <c r="AW95" s="874"/>
      <c r="AX95" s="874"/>
      <c r="AY95" s="874"/>
      <c r="AZ95" s="874"/>
      <c r="BA95" s="874"/>
      <c r="BB95" s="874"/>
      <c r="BC95" s="874"/>
      <c r="BD95" s="874"/>
      <c r="BE95" s="874"/>
      <c r="BF95" s="874"/>
      <c r="BG95" s="874"/>
      <c r="BH95" s="874"/>
      <c r="BI95" s="874"/>
      <c r="BJ95" s="874"/>
      <c r="BK95" s="874"/>
      <c r="BL95" s="874"/>
      <c r="BM95" s="874"/>
      <c r="BN95" s="874"/>
      <c r="BO95" s="874"/>
      <c r="BP95" s="874"/>
      <c r="BQ95" s="874"/>
      <c r="BR95" s="874"/>
      <c r="BS95" s="874"/>
      <c r="BT95" s="874"/>
      <c r="BU95" s="874"/>
      <c r="BV95" s="874"/>
      <c r="BW95" s="874"/>
      <c r="BX95" s="874"/>
      <c r="BY95" s="874"/>
      <c r="BZ95" s="874"/>
      <c r="CA95" s="874"/>
      <c r="CB95" s="874"/>
      <c r="CC95" s="874"/>
      <c r="CD95" s="874"/>
      <c r="CE95" s="874"/>
      <c r="CF95" s="874"/>
      <c r="CG95" s="874"/>
      <c r="CH95" s="874"/>
      <c r="CI95" s="874"/>
      <c r="CJ95" s="874"/>
      <c r="CK95" s="874"/>
      <c r="CL95" s="874"/>
      <c r="CM95" s="874"/>
      <c r="CN95" s="874"/>
      <c r="CO95" s="874"/>
      <c r="CP95" s="874"/>
      <c r="CQ95" s="874"/>
      <c r="CR95" s="874"/>
      <c r="CS95" s="874"/>
      <c r="CT95" s="874"/>
      <c r="CU95" s="874"/>
      <c r="CV95" s="874"/>
      <c r="CW95" s="874"/>
      <c r="CX95" s="874"/>
      <c r="CY95" s="874"/>
      <c r="CZ95" s="874"/>
      <c r="DA95" s="874"/>
      <c r="DB95" s="874"/>
      <c r="DC95" s="874"/>
      <c r="DD95" s="874"/>
      <c r="DE95" s="874"/>
      <c r="DF95" s="874"/>
      <c r="DG95" s="874"/>
      <c r="DH95" s="874"/>
      <c r="DI95" s="874"/>
      <c r="DJ95" s="874"/>
      <c r="DK95" s="874"/>
      <c r="DL95" s="874"/>
      <c r="DM95" s="874"/>
      <c r="DN95" s="874"/>
      <c r="DO95" s="874"/>
      <c r="DP95" s="874"/>
      <c r="DQ95" s="874"/>
      <c r="DR95" s="874"/>
      <c r="DS95" s="874"/>
      <c r="DT95" s="874"/>
      <c r="DU95" s="874"/>
      <c r="DV95" s="874"/>
      <c r="DW95" s="874"/>
      <c r="DX95" s="874"/>
      <c r="DY95" s="874"/>
      <c r="DZ95" s="874"/>
      <c r="EA95" s="874"/>
      <c r="EB95" s="874"/>
      <c r="EC95" s="874"/>
      <c r="ED95" s="874"/>
      <c r="EE95" s="874"/>
      <c r="EF95" s="874"/>
      <c r="EG95" s="874"/>
      <c r="EH95" s="874"/>
      <c r="EI95" s="874"/>
      <c r="EJ95" s="874"/>
      <c r="EK95" s="874"/>
      <c r="EL95" s="874"/>
      <c r="EM95" s="874"/>
      <c r="EN95" s="874"/>
      <c r="EO95" s="874"/>
      <c r="EP95" s="874"/>
      <c r="EQ95" s="874"/>
      <c r="ER95" s="874"/>
      <c r="ES95" s="874"/>
      <c r="ET95" s="874"/>
      <c r="EU95" s="874"/>
      <c r="EV95" s="874"/>
      <c r="EW95" s="874"/>
      <c r="EX95" s="874"/>
      <c r="EY95" s="874"/>
      <c r="EZ95" s="874"/>
      <c r="FA95" s="874"/>
      <c r="FB95" s="874"/>
      <c r="FC95" s="874"/>
      <c r="FD95" s="874"/>
      <c r="FE95" s="874"/>
      <c r="FF95" s="874"/>
      <c r="FG95" s="874"/>
      <c r="FH95" s="874"/>
      <c r="FI95" s="874"/>
      <c r="FJ95" s="874"/>
      <c r="FK95" s="874"/>
      <c r="FL95" s="874"/>
      <c r="FM95" s="874"/>
      <c r="FN95" s="874"/>
      <c r="FO95" s="874"/>
      <c r="FP95" s="874"/>
      <c r="FQ95" s="874"/>
      <c r="FR95" s="874"/>
      <c r="FS95" s="874"/>
      <c r="FT95" s="874"/>
      <c r="FU95" s="874"/>
      <c r="FV95" s="874"/>
      <c r="FW95" s="874"/>
      <c r="FX95" s="874"/>
      <c r="FY95" s="874"/>
      <c r="FZ95" s="874"/>
      <c r="GA95" s="874"/>
      <c r="GB95" s="874"/>
      <c r="GC95" s="874"/>
      <c r="GD95" s="874"/>
      <c r="GE95" s="874"/>
      <c r="GF95" s="874"/>
      <c r="GG95" s="874"/>
      <c r="GH95" s="874"/>
      <c r="GI95" s="874"/>
      <c r="GJ95" s="874"/>
      <c r="GK95" s="874"/>
      <c r="GL95" s="874"/>
      <c r="GM95" s="874"/>
      <c r="GN95" s="874"/>
      <c r="GO95" s="874"/>
      <c r="GP95" s="874"/>
      <c r="GQ95" s="874"/>
      <c r="GR95" s="874"/>
      <c r="GS95" s="874"/>
      <c r="GT95" s="874"/>
      <c r="GU95" s="874"/>
      <c r="GV95" s="874"/>
      <c r="GW95" s="874"/>
      <c r="GX95" s="874"/>
      <c r="GY95" s="874"/>
      <c r="GZ95" s="874"/>
      <c r="HA95" s="874"/>
      <c r="HB95" s="874"/>
      <c r="HC95" s="874"/>
      <c r="HD95" s="874"/>
      <c r="HE95" s="874"/>
      <c r="HF95" s="874"/>
      <c r="HG95" s="874"/>
      <c r="HH95" s="874"/>
      <c r="HI95" s="874"/>
      <c r="HJ95" s="874"/>
      <c r="HK95" s="874"/>
      <c r="HL95" s="874"/>
      <c r="HM95" s="874"/>
      <c r="HN95" s="874"/>
      <c r="HO95" s="874"/>
      <c r="HP95" s="874"/>
      <c r="HQ95" s="874"/>
      <c r="HR95" s="874"/>
    </row>
    <row r="96" spans="1:226" ht="13.5" customHeight="1">
      <c r="A96" s="874"/>
      <c r="B96" s="874"/>
      <c r="C96" s="874"/>
      <c r="D96" s="874"/>
      <c r="E96" s="884"/>
      <c r="F96" s="884"/>
      <c r="G96" s="874"/>
      <c r="H96" s="874"/>
      <c r="I96" s="874"/>
      <c r="J96" s="874"/>
      <c r="K96" s="874"/>
      <c r="L96" s="874"/>
      <c r="M96" s="874"/>
      <c r="N96" s="874"/>
      <c r="O96" s="874"/>
      <c r="P96" s="874"/>
      <c r="Q96" s="874"/>
      <c r="R96" s="874"/>
      <c r="S96" s="874"/>
      <c r="T96" s="874"/>
      <c r="U96" s="874"/>
      <c r="V96" s="874"/>
      <c r="W96" s="874"/>
      <c r="X96" s="874"/>
      <c r="Y96" s="874"/>
      <c r="Z96" s="874"/>
      <c r="AA96" s="874"/>
      <c r="AB96" s="874"/>
      <c r="AC96" s="874"/>
      <c r="AD96" s="874"/>
      <c r="AE96" s="874"/>
      <c r="AF96" s="874"/>
      <c r="AG96" s="874"/>
      <c r="AH96" s="874"/>
      <c r="AI96" s="874"/>
      <c r="AJ96" s="874"/>
      <c r="AK96" s="874"/>
      <c r="AL96" s="874"/>
      <c r="AM96" s="874"/>
      <c r="AN96" s="874"/>
      <c r="AO96" s="874"/>
      <c r="AP96" s="874"/>
      <c r="AQ96" s="874"/>
      <c r="AR96" s="874"/>
      <c r="AS96" s="874"/>
      <c r="AT96" s="874"/>
      <c r="AU96" s="874"/>
      <c r="AV96" s="874"/>
      <c r="AW96" s="874"/>
      <c r="AX96" s="874"/>
      <c r="AY96" s="874"/>
      <c r="AZ96" s="874"/>
      <c r="BA96" s="874"/>
      <c r="BB96" s="874"/>
      <c r="BC96" s="874"/>
      <c r="BD96" s="874"/>
      <c r="BE96" s="874"/>
      <c r="BF96" s="874"/>
      <c r="BG96" s="874"/>
      <c r="BH96" s="874"/>
      <c r="BI96" s="874"/>
      <c r="BJ96" s="874"/>
      <c r="BK96" s="874"/>
      <c r="BL96" s="874"/>
      <c r="BM96" s="874"/>
      <c r="BN96" s="874"/>
      <c r="BO96" s="874"/>
      <c r="BP96" s="874"/>
      <c r="BQ96" s="874"/>
      <c r="BR96" s="874"/>
      <c r="BS96" s="874"/>
      <c r="BT96" s="874"/>
      <c r="BU96" s="874"/>
      <c r="BV96" s="874"/>
      <c r="BW96" s="874"/>
      <c r="BX96" s="874"/>
      <c r="BY96" s="874"/>
      <c r="BZ96" s="874"/>
      <c r="CA96" s="874"/>
      <c r="CB96" s="874"/>
      <c r="CC96" s="874"/>
      <c r="CD96" s="874"/>
      <c r="CE96" s="874"/>
      <c r="CF96" s="874"/>
      <c r="CG96" s="874"/>
      <c r="CH96" s="874"/>
      <c r="CI96" s="874"/>
      <c r="CJ96" s="874"/>
      <c r="CK96" s="874"/>
      <c r="CL96" s="874"/>
      <c r="CM96" s="874"/>
      <c r="CN96" s="874"/>
      <c r="CO96" s="874"/>
      <c r="CP96" s="874"/>
      <c r="CQ96" s="874"/>
      <c r="CR96" s="874"/>
      <c r="CS96" s="874"/>
      <c r="CT96" s="874"/>
      <c r="CU96" s="874"/>
      <c r="CV96" s="874"/>
      <c r="CW96" s="874"/>
      <c r="CX96" s="874"/>
      <c r="CY96" s="874"/>
      <c r="CZ96" s="874"/>
      <c r="DA96" s="874"/>
      <c r="DB96" s="874"/>
      <c r="DC96" s="874"/>
      <c r="DD96" s="874"/>
      <c r="DE96" s="874"/>
      <c r="DF96" s="874"/>
      <c r="DG96" s="874"/>
      <c r="DH96" s="874"/>
      <c r="DI96" s="874"/>
      <c r="DJ96" s="874"/>
      <c r="DK96" s="874"/>
      <c r="DL96" s="874"/>
      <c r="DM96" s="874"/>
      <c r="DN96" s="874"/>
      <c r="DO96" s="874"/>
      <c r="DP96" s="874"/>
      <c r="DQ96" s="874"/>
      <c r="DR96" s="874"/>
      <c r="DS96" s="874"/>
      <c r="DT96" s="874"/>
      <c r="DU96" s="874"/>
      <c r="DV96" s="874"/>
      <c r="DW96" s="874"/>
      <c r="DX96" s="874"/>
      <c r="DY96" s="874"/>
      <c r="DZ96" s="874"/>
      <c r="EA96" s="874"/>
      <c r="EB96" s="874"/>
      <c r="EC96" s="874"/>
      <c r="ED96" s="874"/>
      <c r="EE96" s="874"/>
      <c r="EF96" s="874"/>
      <c r="EG96" s="874"/>
      <c r="EH96" s="874"/>
      <c r="EI96" s="874"/>
      <c r="EJ96" s="874"/>
      <c r="EK96" s="874"/>
      <c r="EL96" s="874"/>
      <c r="EM96" s="874"/>
      <c r="EN96" s="874"/>
      <c r="EO96" s="874"/>
      <c r="EP96" s="874"/>
      <c r="EQ96" s="874"/>
      <c r="ER96" s="874"/>
      <c r="ES96" s="874"/>
      <c r="ET96" s="874"/>
      <c r="EU96" s="874"/>
      <c r="EV96" s="874"/>
      <c r="EW96" s="874"/>
      <c r="EX96" s="874"/>
      <c r="EY96" s="874"/>
      <c r="EZ96" s="874"/>
      <c r="FA96" s="874"/>
      <c r="FB96" s="874"/>
      <c r="FC96" s="874"/>
      <c r="FD96" s="874"/>
      <c r="FE96" s="874"/>
      <c r="FF96" s="874"/>
      <c r="FG96" s="874"/>
      <c r="FH96" s="874"/>
      <c r="FI96" s="874"/>
      <c r="FJ96" s="874"/>
      <c r="FK96" s="874"/>
      <c r="FL96" s="874"/>
      <c r="FM96" s="874"/>
      <c r="FN96" s="874"/>
      <c r="FO96" s="874"/>
      <c r="FP96" s="874"/>
      <c r="FQ96" s="874"/>
      <c r="FR96" s="874"/>
      <c r="FS96" s="874"/>
      <c r="FT96" s="874"/>
      <c r="FU96" s="874"/>
      <c r="FV96" s="874"/>
      <c r="FW96" s="874"/>
      <c r="FX96" s="874"/>
      <c r="FY96" s="874"/>
      <c r="FZ96" s="874"/>
      <c r="GA96" s="874"/>
      <c r="GB96" s="874"/>
      <c r="GC96" s="874"/>
      <c r="GD96" s="874"/>
      <c r="GE96" s="874"/>
      <c r="GF96" s="874"/>
      <c r="GG96" s="874"/>
      <c r="GH96" s="874"/>
      <c r="GI96" s="874"/>
      <c r="GJ96" s="874"/>
      <c r="GK96" s="874"/>
      <c r="GL96" s="874"/>
      <c r="GM96" s="874"/>
      <c r="GN96" s="874"/>
      <c r="GO96" s="874"/>
      <c r="GP96" s="874"/>
      <c r="GQ96" s="874"/>
      <c r="GR96" s="874"/>
      <c r="GS96" s="874"/>
      <c r="GT96" s="874"/>
      <c r="GU96" s="874"/>
      <c r="GV96" s="874"/>
      <c r="GW96" s="874"/>
      <c r="GX96" s="874"/>
      <c r="GY96" s="874"/>
      <c r="GZ96" s="874"/>
      <c r="HA96" s="874"/>
      <c r="HB96" s="874"/>
      <c r="HC96" s="874"/>
      <c r="HD96" s="874"/>
      <c r="HE96" s="874"/>
      <c r="HF96" s="874"/>
      <c r="HG96" s="874"/>
      <c r="HH96" s="874"/>
      <c r="HI96" s="874"/>
      <c r="HJ96" s="874"/>
      <c r="HK96" s="874"/>
      <c r="HL96" s="874"/>
      <c r="HM96" s="874"/>
      <c r="HN96" s="874"/>
      <c r="HO96" s="874"/>
      <c r="HP96" s="874"/>
      <c r="HQ96" s="874"/>
      <c r="HR96" s="874"/>
    </row>
    <row r="97" spans="1:226" ht="13.5" customHeight="1">
      <c r="A97" s="874"/>
      <c r="B97" s="874"/>
      <c r="C97" s="874"/>
      <c r="D97" s="874"/>
      <c r="E97" s="884"/>
      <c r="F97" s="884"/>
      <c r="G97" s="874"/>
      <c r="H97" s="874"/>
      <c r="I97" s="874"/>
      <c r="J97" s="874"/>
      <c r="K97" s="874"/>
      <c r="L97" s="874"/>
      <c r="M97" s="874"/>
      <c r="N97" s="874"/>
      <c r="O97" s="874"/>
      <c r="P97" s="874"/>
      <c r="Q97" s="874"/>
      <c r="R97" s="874"/>
      <c r="S97" s="874"/>
      <c r="T97" s="874"/>
      <c r="U97" s="874"/>
      <c r="V97" s="874"/>
      <c r="W97" s="874"/>
      <c r="X97" s="874"/>
      <c r="Y97" s="874"/>
      <c r="Z97" s="874"/>
      <c r="AA97" s="874"/>
      <c r="AB97" s="874"/>
      <c r="AC97" s="874"/>
      <c r="AD97" s="874"/>
      <c r="AE97" s="874"/>
      <c r="AF97" s="874"/>
      <c r="AG97" s="874"/>
      <c r="AH97" s="874"/>
      <c r="AI97" s="874"/>
      <c r="AJ97" s="874"/>
      <c r="AK97" s="874"/>
      <c r="AL97" s="874"/>
      <c r="AM97" s="874"/>
      <c r="AN97" s="874"/>
      <c r="AO97" s="874"/>
      <c r="AP97" s="874"/>
      <c r="AQ97" s="874"/>
      <c r="AR97" s="874"/>
      <c r="AS97" s="874"/>
      <c r="AT97" s="874"/>
      <c r="AU97" s="874"/>
      <c r="AV97" s="874"/>
      <c r="AW97" s="874"/>
      <c r="AX97" s="874"/>
      <c r="AY97" s="874"/>
      <c r="AZ97" s="874"/>
      <c r="BA97" s="874"/>
      <c r="BB97" s="874"/>
      <c r="BC97" s="874"/>
      <c r="BD97" s="874"/>
      <c r="BE97" s="874"/>
      <c r="BF97" s="874"/>
      <c r="BG97" s="874"/>
      <c r="BH97" s="874"/>
      <c r="BI97" s="874"/>
      <c r="BJ97" s="874"/>
      <c r="BK97" s="874"/>
      <c r="BL97" s="874"/>
      <c r="BM97" s="874"/>
      <c r="BN97" s="874"/>
      <c r="BO97" s="874"/>
      <c r="BP97" s="874"/>
      <c r="BQ97" s="874"/>
      <c r="BR97" s="874"/>
      <c r="BS97" s="874"/>
      <c r="BT97" s="874"/>
      <c r="BU97" s="874"/>
      <c r="BV97" s="874"/>
      <c r="BW97" s="874"/>
      <c r="BX97" s="874"/>
      <c r="BY97" s="874"/>
      <c r="BZ97" s="874"/>
      <c r="CA97" s="874"/>
      <c r="CB97" s="874"/>
      <c r="CC97" s="874"/>
      <c r="CD97" s="874"/>
      <c r="CE97" s="874"/>
      <c r="CF97" s="874"/>
      <c r="CG97" s="874"/>
      <c r="CH97" s="874"/>
      <c r="CI97" s="874"/>
      <c r="CJ97" s="874"/>
      <c r="CK97" s="874"/>
      <c r="CL97" s="874"/>
      <c r="CM97" s="874"/>
      <c r="CN97" s="874"/>
      <c r="CO97" s="874"/>
      <c r="CP97" s="874"/>
      <c r="CQ97" s="874"/>
      <c r="CR97" s="874"/>
      <c r="CS97" s="874"/>
      <c r="CT97" s="874"/>
      <c r="CU97" s="874"/>
      <c r="CV97" s="874"/>
      <c r="CW97" s="874"/>
      <c r="CX97" s="874"/>
      <c r="CY97" s="874"/>
      <c r="CZ97" s="874"/>
      <c r="DA97" s="874"/>
      <c r="DB97" s="874"/>
      <c r="DC97" s="874"/>
      <c r="DD97" s="874"/>
      <c r="DE97" s="874"/>
      <c r="DF97" s="874"/>
      <c r="DG97" s="874"/>
      <c r="DH97" s="874"/>
      <c r="DI97" s="874"/>
      <c r="DJ97" s="874"/>
      <c r="DK97" s="874"/>
      <c r="DL97" s="874"/>
      <c r="DM97" s="874"/>
      <c r="DN97" s="874"/>
      <c r="DO97" s="874"/>
      <c r="DP97" s="874"/>
      <c r="DQ97" s="874"/>
      <c r="DR97" s="874"/>
      <c r="DS97" s="874"/>
      <c r="DT97" s="874"/>
      <c r="DU97" s="874"/>
      <c r="DV97" s="874"/>
      <c r="DW97" s="874"/>
      <c r="DX97" s="874"/>
      <c r="DY97" s="874"/>
      <c r="DZ97" s="874"/>
      <c r="EA97" s="874"/>
      <c r="EB97" s="874"/>
      <c r="EC97" s="874"/>
      <c r="ED97" s="874"/>
      <c r="EE97" s="874"/>
      <c r="EF97" s="874"/>
      <c r="EG97" s="874"/>
      <c r="EH97" s="874"/>
      <c r="EI97" s="874"/>
      <c r="EJ97" s="874"/>
      <c r="EK97" s="874"/>
      <c r="EL97" s="874"/>
      <c r="EM97" s="874"/>
      <c r="EN97" s="874"/>
      <c r="EO97" s="874"/>
      <c r="EP97" s="874"/>
      <c r="EQ97" s="874"/>
      <c r="ER97" s="874"/>
      <c r="ES97" s="874"/>
      <c r="ET97" s="874"/>
      <c r="EU97" s="874"/>
      <c r="EV97" s="874"/>
      <c r="EW97" s="874"/>
      <c r="EX97" s="874"/>
      <c r="EY97" s="874"/>
      <c r="EZ97" s="874"/>
      <c r="FA97" s="874"/>
      <c r="FB97" s="874"/>
      <c r="FC97" s="874"/>
      <c r="FD97" s="874"/>
      <c r="FE97" s="874"/>
      <c r="FF97" s="874"/>
      <c r="FG97" s="874"/>
      <c r="FH97" s="874"/>
      <c r="FI97" s="874"/>
      <c r="FJ97" s="874"/>
      <c r="FK97" s="874"/>
      <c r="FL97" s="874"/>
      <c r="FM97" s="874"/>
      <c r="FN97" s="874"/>
      <c r="FO97" s="874"/>
      <c r="FP97" s="874"/>
      <c r="FQ97" s="874"/>
      <c r="FR97" s="874"/>
      <c r="FS97" s="874"/>
      <c r="FT97" s="874"/>
      <c r="FU97" s="874"/>
      <c r="FV97" s="874"/>
      <c r="FW97" s="874"/>
      <c r="FX97" s="874"/>
      <c r="FY97" s="874"/>
      <c r="FZ97" s="874"/>
      <c r="GA97" s="874"/>
      <c r="GB97" s="874"/>
      <c r="GC97" s="874"/>
      <c r="GD97" s="874"/>
      <c r="GE97" s="874"/>
      <c r="GF97" s="874"/>
      <c r="GG97" s="874"/>
      <c r="GH97" s="874"/>
      <c r="GI97" s="874"/>
      <c r="GJ97" s="874"/>
      <c r="GK97" s="874"/>
      <c r="GL97" s="874"/>
      <c r="GM97" s="874"/>
      <c r="GN97" s="874"/>
      <c r="GO97" s="874"/>
      <c r="GP97" s="874"/>
      <c r="GQ97" s="874"/>
      <c r="GR97" s="874"/>
      <c r="GS97" s="874"/>
      <c r="GT97" s="874"/>
      <c r="GU97" s="874"/>
      <c r="GV97" s="874"/>
      <c r="GW97" s="874"/>
      <c r="GX97" s="874"/>
      <c r="GY97" s="874"/>
      <c r="GZ97" s="874"/>
      <c r="HA97" s="874"/>
      <c r="HB97" s="874"/>
      <c r="HC97" s="874"/>
      <c r="HD97" s="874"/>
      <c r="HE97" s="874"/>
      <c r="HF97" s="874"/>
      <c r="HG97" s="874"/>
      <c r="HH97" s="874"/>
      <c r="HI97" s="874"/>
      <c r="HJ97" s="874"/>
      <c r="HK97" s="874"/>
      <c r="HL97" s="874"/>
      <c r="HM97" s="874"/>
      <c r="HN97" s="874"/>
      <c r="HO97" s="874"/>
      <c r="HP97" s="874"/>
      <c r="HQ97" s="874"/>
      <c r="HR97" s="874"/>
    </row>
    <row r="98" spans="1:226" ht="13.5" customHeight="1">
      <c r="A98" s="874"/>
      <c r="B98" s="874"/>
      <c r="C98" s="874"/>
      <c r="D98" s="874"/>
      <c r="E98" s="884"/>
      <c r="F98" s="884"/>
      <c r="G98" s="874"/>
      <c r="H98" s="874"/>
      <c r="I98" s="874"/>
      <c r="J98" s="874"/>
      <c r="K98" s="874"/>
      <c r="L98" s="874"/>
      <c r="M98" s="874"/>
      <c r="N98" s="874"/>
      <c r="O98" s="874"/>
      <c r="P98" s="874"/>
      <c r="Q98" s="874"/>
      <c r="R98" s="874"/>
      <c r="S98" s="874"/>
      <c r="T98" s="874"/>
      <c r="U98" s="874"/>
      <c r="V98" s="874"/>
      <c r="W98" s="874"/>
      <c r="X98" s="874"/>
      <c r="Y98" s="874"/>
      <c r="Z98" s="874"/>
      <c r="AA98" s="874"/>
      <c r="AB98" s="874"/>
      <c r="AC98" s="874"/>
      <c r="AD98" s="874"/>
      <c r="AE98" s="874"/>
      <c r="AF98" s="874"/>
      <c r="AG98" s="874"/>
      <c r="AH98" s="874"/>
      <c r="AI98" s="874"/>
      <c r="AJ98" s="874"/>
      <c r="AK98" s="874"/>
      <c r="AL98" s="874"/>
      <c r="AM98" s="874"/>
      <c r="AN98" s="874"/>
      <c r="AO98" s="874"/>
      <c r="AP98" s="874"/>
      <c r="AQ98" s="874"/>
      <c r="AR98" s="874"/>
      <c r="AS98" s="874"/>
      <c r="AT98" s="874"/>
      <c r="AU98" s="874"/>
      <c r="AV98" s="874"/>
      <c r="AW98" s="874"/>
      <c r="AX98" s="874"/>
      <c r="AY98" s="874"/>
      <c r="AZ98" s="874"/>
      <c r="BA98" s="874"/>
      <c r="BB98" s="874"/>
      <c r="BC98" s="874"/>
      <c r="BD98" s="874"/>
      <c r="BE98" s="874"/>
      <c r="BF98" s="874"/>
      <c r="BG98" s="874"/>
      <c r="BH98" s="874"/>
      <c r="BI98" s="874"/>
      <c r="BJ98" s="874"/>
      <c r="BK98" s="874"/>
      <c r="BL98" s="874"/>
      <c r="BM98" s="874"/>
      <c r="BN98" s="874"/>
      <c r="BO98" s="874"/>
      <c r="BP98" s="874"/>
      <c r="BQ98" s="874"/>
      <c r="BR98" s="874"/>
      <c r="BS98" s="874"/>
      <c r="BT98" s="874"/>
      <c r="BU98" s="874"/>
      <c r="BV98" s="874"/>
      <c r="BW98" s="874"/>
      <c r="BX98" s="874"/>
      <c r="BY98" s="874"/>
      <c r="BZ98" s="874"/>
      <c r="CA98" s="874"/>
      <c r="CB98" s="874"/>
      <c r="CC98" s="874"/>
      <c r="CD98" s="874"/>
      <c r="CE98" s="874"/>
      <c r="CF98" s="874"/>
      <c r="CG98" s="874"/>
      <c r="CH98" s="874"/>
      <c r="CI98" s="874"/>
      <c r="CJ98" s="874"/>
      <c r="CK98" s="874"/>
      <c r="CL98" s="874"/>
      <c r="CM98" s="874"/>
      <c r="CN98" s="874"/>
      <c r="CO98" s="874"/>
      <c r="CP98" s="874"/>
      <c r="CQ98" s="874"/>
      <c r="CR98" s="874"/>
      <c r="CS98" s="874"/>
      <c r="CT98" s="874"/>
      <c r="CU98" s="874"/>
      <c r="CV98" s="874"/>
      <c r="CW98" s="874"/>
      <c r="CX98" s="874"/>
      <c r="CY98" s="874"/>
      <c r="CZ98" s="874"/>
      <c r="DA98" s="874"/>
      <c r="DB98" s="874"/>
      <c r="DC98" s="874"/>
      <c r="DD98" s="874"/>
      <c r="DE98" s="874"/>
      <c r="DF98" s="874"/>
      <c r="DG98" s="874"/>
      <c r="DH98" s="874"/>
      <c r="DI98" s="874"/>
      <c r="DJ98" s="874"/>
      <c r="DK98" s="874"/>
      <c r="DL98" s="874"/>
      <c r="DM98" s="874"/>
      <c r="DN98" s="874"/>
      <c r="DO98" s="874"/>
      <c r="DP98" s="874"/>
      <c r="DQ98" s="874"/>
      <c r="DR98" s="874"/>
      <c r="DS98" s="874"/>
      <c r="DT98" s="874"/>
      <c r="DU98" s="874"/>
      <c r="DV98" s="874"/>
      <c r="DW98" s="874"/>
      <c r="DX98" s="874"/>
      <c r="DY98" s="874"/>
      <c r="DZ98" s="874"/>
      <c r="EA98" s="874"/>
      <c r="EB98" s="874"/>
      <c r="EC98" s="874"/>
      <c r="ED98" s="874"/>
      <c r="EE98" s="874"/>
      <c r="EF98" s="874"/>
      <c r="EG98" s="874"/>
      <c r="EH98" s="874"/>
      <c r="EI98" s="874"/>
      <c r="EJ98" s="874"/>
      <c r="EK98" s="874"/>
      <c r="EL98" s="874"/>
      <c r="EM98" s="874"/>
      <c r="EN98" s="874"/>
      <c r="EO98" s="874"/>
      <c r="EP98" s="874"/>
      <c r="EQ98" s="874"/>
      <c r="ER98" s="874"/>
      <c r="ES98" s="874"/>
      <c r="ET98" s="874"/>
      <c r="EU98" s="874"/>
      <c r="EV98" s="874"/>
      <c r="EW98" s="874"/>
      <c r="EX98" s="874"/>
      <c r="EY98" s="874"/>
      <c r="EZ98" s="874"/>
      <c r="FA98" s="874"/>
      <c r="FB98" s="874"/>
      <c r="FC98" s="874"/>
      <c r="FD98" s="874"/>
      <c r="FE98" s="874"/>
      <c r="FF98" s="874"/>
      <c r="FG98" s="874"/>
      <c r="FH98" s="874"/>
      <c r="FI98" s="874"/>
      <c r="FJ98" s="874"/>
      <c r="FK98" s="874"/>
      <c r="FL98" s="874"/>
      <c r="FM98" s="874"/>
      <c r="FN98" s="874"/>
      <c r="FO98" s="874"/>
      <c r="FP98" s="874"/>
      <c r="FQ98" s="874"/>
      <c r="FR98" s="874"/>
      <c r="FS98" s="874"/>
      <c r="FT98" s="874"/>
      <c r="FU98" s="874"/>
      <c r="FV98" s="874"/>
      <c r="FW98" s="874"/>
      <c r="FX98" s="874"/>
      <c r="FY98" s="874"/>
      <c r="FZ98" s="874"/>
      <c r="GA98" s="874"/>
      <c r="GB98" s="874"/>
      <c r="GC98" s="874"/>
      <c r="GD98" s="874"/>
      <c r="GE98" s="874"/>
      <c r="GF98" s="874"/>
      <c r="GG98" s="874"/>
      <c r="GH98" s="874"/>
      <c r="GI98" s="874"/>
      <c r="GJ98" s="874"/>
      <c r="GK98" s="874"/>
      <c r="GL98" s="874"/>
      <c r="GM98" s="874"/>
      <c r="GN98" s="874"/>
      <c r="GO98" s="874"/>
      <c r="GP98" s="874"/>
      <c r="GQ98" s="874"/>
      <c r="GR98" s="874"/>
      <c r="GS98" s="874"/>
      <c r="GT98" s="874"/>
      <c r="GU98" s="874"/>
      <c r="GV98" s="874"/>
      <c r="GW98" s="874"/>
      <c r="GX98" s="874"/>
      <c r="GY98" s="874"/>
      <c r="GZ98" s="874"/>
      <c r="HA98" s="874"/>
      <c r="HB98" s="874"/>
      <c r="HC98" s="874"/>
      <c r="HD98" s="874"/>
      <c r="HE98" s="874"/>
      <c r="HF98" s="874"/>
      <c r="HG98" s="874"/>
      <c r="HH98" s="874"/>
      <c r="HI98" s="874"/>
      <c r="HJ98" s="874"/>
      <c r="HK98" s="874"/>
      <c r="HL98" s="874"/>
      <c r="HM98" s="874"/>
      <c r="HN98" s="874"/>
      <c r="HO98" s="874"/>
      <c r="HP98" s="874"/>
      <c r="HQ98" s="874"/>
      <c r="HR98" s="874"/>
    </row>
    <row r="99" spans="1:226" ht="13.5" customHeight="1">
      <c r="A99" s="874"/>
      <c r="B99" s="874"/>
      <c r="C99" s="874"/>
      <c r="D99" s="874"/>
      <c r="E99" s="884"/>
      <c r="F99" s="884"/>
      <c r="G99" s="874"/>
      <c r="H99" s="874"/>
      <c r="I99" s="874"/>
      <c r="J99" s="874"/>
      <c r="K99" s="874"/>
      <c r="L99" s="874"/>
      <c r="M99" s="874"/>
      <c r="N99" s="874"/>
      <c r="O99" s="874"/>
      <c r="P99" s="874"/>
      <c r="Q99" s="874"/>
      <c r="R99" s="874"/>
      <c r="S99" s="874"/>
      <c r="T99" s="874"/>
      <c r="U99" s="874"/>
      <c r="V99" s="874"/>
      <c r="W99" s="874"/>
      <c r="X99" s="874"/>
      <c r="Y99" s="874"/>
      <c r="Z99" s="874"/>
      <c r="AA99" s="874"/>
      <c r="AB99" s="874"/>
      <c r="AC99" s="874"/>
      <c r="AD99" s="874"/>
      <c r="AE99" s="874"/>
      <c r="AF99" s="874"/>
      <c r="AG99" s="874"/>
      <c r="AH99" s="874"/>
      <c r="AI99" s="874"/>
      <c r="AJ99" s="874"/>
      <c r="AK99" s="874"/>
      <c r="AL99" s="874"/>
      <c r="AM99" s="874"/>
      <c r="AN99" s="874"/>
      <c r="AO99" s="874"/>
      <c r="AP99" s="874"/>
      <c r="AQ99" s="874"/>
      <c r="AR99" s="874"/>
      <c r="AS99" s="874"/>
      <c r="AT99" s="874"/>
      <c r="AU99" s="874"/>
      <c r="AV99" s="874"/>
      <c r="AW99" s="874"/>
      <c r="AX99" s="874"/>
      <c r="AY99" s="874"/>
      <c r="AZ99" s="874"/>
      <c r="BA99" s="874"/>
      <c r="BB99" s="874"/>
      <c r="BC99" s="874"/>
      <c r="BD99" s="874"/>
      <c r="BE99" s="874"/>
      <c r="BF99" s="874"/>
      <c r="BG99" s="874"/>
      <c r="BH99" s="874"/>
      <c r="BI99" s="874"/>
      <c r="BJ99" s="874"/>
      <c r="BK99" s="874"/>
      <c r="BL99" s="874"/>
      <c r="BM99" s="874"/>
      <c r="BN99" s="874"/>
      <c r="BO99" s="874"/>
      <c r="BP99" s="874"/>
      <c r="BQ99" s="874"/>
      <c r="BR99" s="874"/>
      <c r="BS99" s="874"/>
      <c r="BT99" s="874"/>
      <c r="BU99" s="874"/>
      <c r="BV99" s="874"/>
      <c r="BW99" s="874"/>
      <c r="BX99" s="874"/>
      <c r="BY99" s="874"/>
      <c r="BZ99" s="874"/>
      <c r="CA99" s="874"/>
      <c r="CB99" s="874"/>
      <c r="CC99" s="874"/>
      <c r="CD99" s="874"/>
      <c r="CE99" s="874"/>
      <c r="CF99" s="874"/>
      <c r="CG99" s="874"/>
      <c r="CH99" s="874"/>
      <c r="CI99" s="874"/>
      <c r="CJ99" s="874"/>
      <c r="CK99" s="874"/>
      <c r="CL99" s="874"/>
      <c r="CM99" s="874"/>
      <c r="CN99" s="874"/>
      <c r="CO99" s="874"/>
      <c r="CP99" s="874"/>
      <c r="CQ99" s="874"/>
      <c r="CR99" s="874"/>
      <c r="CS99" s="874"/>
      <c r="CT99" s="874"/>
      <c r="CU99" s="874"/>
      <c r="CV99" s="874"/>
      <c r="CW99" s="874"/>
      <c r="CX99" s="874"/>
      <c r="CY99" s="874"/>
      <c r="CZ99" s="874"/>
      <c r="DA99" s="874"/>
      <c r="DB99" s="874"/>
      <c r="DC99" s="874"/>
      <c r="DD99" s="874"/>
      <c r="DE99" s="874"/>
      <c r="DF99" s="874"/>
      <c r="DG99" s="874"/>
      <c r="DH99" s="874"/>
      <c r="DI99" s="874"/>
      <c r="DJ99" s="874"/>
      <c r="DK99" s="874"/>
      <c r="DL99" s="874"/>
      <c r="DM99" s="874"/>
      <c r="DN99" s="874"/>
      <c r="DO99" s="874"/>
      <c r="DP99" s="874"/>
      <c r="DQ99" s="874"/>
      <c r="DR99" s="874"/>
      <c r="DS99" s="874"/>
      <c r="DT99" s="874"/>
      <c r="DU99" s="874"/>
      <c r="DV99" s="874"/>
      <c r="DW99" s="874"/>
      <c r="DX99" s="874"/>
      <c r="DY99" s="874"/>
      <c r="DZ99" s="874"/>
      <c r="EA99" s="874"/>
      <c r="EB99" s="874"/>
      <c r="EC99" s="874"/>
      <c r="ED99" s="874"/>
      <c r="EE99" s="874"/>
      <c r="EF99" s="874"/>
      <c r="EG99" s="874"/>
      <c r="EH99" s="874"/>
      <c r="EI99" s="874"/>
      <c r="EJ99" s="874"/>
      <c r="EK99" s="874"/>
      <c r="EL99" s="874"/>
      <c r="EM99" s="874"/>
      <c r="EN99" s="874"/>
      <c r="EO99" s="874"/>
      <c r="EP99" s="874"/>
      <c r="EQ99" s="874"/>
      <c r="ER99" s="874"/>
      <c r="ES99" s="874"/>
      <c r="ET99" s="874"/>
      <c r="EU99" s="874"/>
      <c r="EV99" s="874"/>
      <c r="EW99" s="874"/>
      <c r="EX99" s="874"/>
      <c r="EY99" s="874"/>
      <c r="EZ99" s="874"/>
      <c r="FA99" s="874"/>
      <c r="FB99" s="874"/>
      <c r="FC99" s="874"/>
      <c r="FD99" s="874"/>
      <c r="FE99" s="874"/>
      <c r="FF99" s="874"/>
      <c r="FG99" s="874"/>
      <c r="FH99" s="874"/>
      <c r="FI99" s="874"/>
      <c r="FJ99" s="874"/>
      <c r="FK99" s="874"/>
      <c r="FL99" s="874"/>
      <c r="FM99" s="874"/>
      <c r="FN99" s="874"/>
      <c r="FO99" s="874"/>
      <c r="FP99" s="874"/>
      <c r="FQ99" s="874"/>
      <c r="FR99" s="874"/>
      <c r="FS99" s="874"/>
      <c r="FT99" s="874"/>
      <c r="FU99" s="874"/>
      <c r="FV99" s="874"/>
      <c r="FW99" s="874"/>
      <c r="FX99" s="874"/>
      <c r="FY99" s="874"/>
      <c r="FZ99" s="874"/>
      <c r="GA99" s="874"/>
      <c r="GB99" s="874"/>
      <c r="GC99" s="874"/>
      <c r="GD99" s="874"/>
      <c r="GE99" s="874"/>
      <c r="GF99" s="874"/>
      <c r="GG99" s="874"/>
      <c r="GH99" s="874"/>
      <c r="GI99" s="874"/>
      <c r="GJ99" s="874"/>
      <c r="GK99" s="874"/>
      <c r="GL99" s="874"/>
      <c r="GM99" s="874"/>
      <c r="GN99" s="874"/>
      <c r="GO99" s="874"/>
      <c r="GP99" s="874"/>
      <c r="GQ99" s="874"/>
      <c r="GR99" s="874"/>
      <c r="GS99" s="874"/>
      <c r="GT99" s="874"/>
      <c r="GU99" s="874"/>
      <c r="GV99" s="874"/>
      <c r="GW99" s="874"/>
      <c r="GX99" s="874"/>
      <c r="GY99" s="874"/>
      <c r="GZ99" s="874"/>
      <c r="HA99" s="874"/>
      <c r="HB99" s="874"/>
      <c r="HC99" s="874"/>
      <c r="HD99" s="874"/>
      <c r="HE99" s="874"/>
      <c r="HF99" s="874"/>
      <c r="HG99" s="874"/>
      <c r="HH99" s="874"/>
      <c r="HI99" s="874"/>
      <c r="HJ99" s="874"/>
      <c r="HK99" s="874"/>
      <c r="HL99" s="874"/>
      <c r="HM99" s="874"/>
      <c r="HN99" s="874"/>
      <c r="HO99" s="874"/>
      <c r="HP99" s="874"/>
      <c r="HQ99" s="874"/>
      <c r="HR99" s="874"/>
    </row>
    <row r="100" spans="1:226" ht="13.5" customHeight="1">
      <c r="A100" s="874"/>
      <c r="B100" s="874"/>
      <c r="C100" s="874"/>
      <c r="D100" s="874"/>
      <c r="E100" s="884"/>
      <c r="F100" s="884"/>
      <c r="G100" s="874"/>
      <c r="H100" s="874"/>
      <c r="I100" s="874"/>
      <c r="J100" s="874"/>
      <c r="K100" s="874"/>
      <c r="L100" s="874"/>
      <c r="M100" s="874"/>
      <c r="N100" s="874"/>
      <c r="O100" s="874"/>
      <c r="P100" s="874"/>
      <c r="Q100" s="874"/>
      <c r="R100" s="874"/>
      <c r="S100" s="874"/>
      <c r="T100" s="874"/>
      <c r="U100" s="874"/>
      <c r="V100" s="874"/>
      <c r="W100" s="874"/>
      <c r="X100" s="874"/>
      <c r="Y100" s="874"/>
      <c r="Z100" s="874"/>
      <c r="AA100" s="874"/>
      <c r="AB100" s="874"/>
      <c r="AC100" s="874"/>
      <c r="AD100" s="874"/>
      <c r="AE100" s="874"/>
      <c r="AF100" s="874"/>
      <c r="AG100" s="874"/>
      <c r="AH100" s="874"/>
      <c r="AI100" s="874"/>
      <c r="AJ100" s="874"/>
      <c r="AK100" s="874"/>
      <c r="AL100" s="874"/>
      <c r="AM100" s="874"/>
      <c r="AN100" s="874"/>
      <c r="AO100" s="874"/>
      <c r="AP100" s="874"/>
      <c r="AQ100" s="874"/>
      <c r="AR100" s="874"/>
      <c r="AS100" s="874"/>
      <c r="AT100" s="874"/>
      <c r="AU100" s="874"/>
      <c r="AV100" s="874"/>
      <c r="AW100" s="874"/>
      <c r="AX100" s="874"/>
      <c r="AY100" s="874"/>
      <c r="AZ100" s="874"/>
      <c r="BA100" s="874"/>
      <c r="BB100" s="874"/>
      <c r="BC100" s="874"/>
      <c r="BD100" s="874"/>
      <c r="BE100" s="874"/>
      <c r="BF100" s="874"/>
      <c r="BG100" s="874"/>
      <c r="BH100" s="874"/>
      <c r="BI100" s="874"/>
      <c r="BJ100" s="874"/>
      <c r="BK100" s="874"/>
      <c r="BL100" s="874"/>
      <c r="BM100" s="874"/>
      <c r="BN100" s="874"/>
      <c r="BO100" s="874"/>
      <c r="BP100" s="874"/>
      <c r="BQ100" s="874"/>
      <c r="BR100" s="874"/>
      <c r="BS100" s="874"/>
      <c r="BT100" s="874"/>
      <c r="BU100" s="874"/>
      <c r="BV100" s="874"/>
      <c r="BW100" s="874"/>
      <c r="BX100" s="874"/>
      <c r="BY100" s="874"/>
      <c r="BZ100" s="874"/>
      <c r="CA100" s="874"/>
      <c r="CB100" s="874"/>
      <c r="CC100" s="874"/>
      <c r="CD100" s="874"/>
      <c r="CE100" s="874"/>
      <c r="CF100" s="874"/>
      <c r="CG100" s="874"/>
      <c r="CH100" s="874"/>
      <c r="CI100" s="874"/>
      <c r="CJ100" s="874"/>
      <c r="CK100" s="874"/>
      <c r="CL100" s="874"/>
      <c r="CM100" s="874"/>
      <c r="CN100" s="874"/>
      <c r="CO100" s="874"/>
      <c r="CP100" s="874"/>
      <c r="CQ100" s="874"/>
      <c r="CR100" s="874"/>
      <c r="CS100" s="874"/>
      <c r="CT100" s="874"/>
      <c r="CU100" s="874"/>
      <c r="CV100" s="874"/>
      <c r="CW100" s="874"/>
      <c r="CX100" s="874"/>
      <c r="CY100" s="874"/>
      <c r="CZ100" s="874"/>
      <c r="DA100" s="874"/>
      <c r="DB100" s="874"/>
      <c r="DC100" s="874"/>
      <c r="DD100" s="874"/>
      <c r="DE100" s="874"/>
      <c r="DF100" s="874"/>
      <c r="DG100" s="874"/>
      <c r="DH100" s="874"/>
      <c r="DI100" s="874"/>
      <c r="DJ100" s="874"/>
      <c r="DK100" s="874"/>
      <c r="DL100" s="874"/>
      <c r="DM100" s="874"/>
      <c r="DN100" s="874"/>
      <c r="DO100" s="874"/>
      <c r="DP100" s="874"/>
      <c r="DQ100" s="874"/>
      <c r="DR100" s="874"/>
      <c r="DS100" s="874"/>
      <c r="DT100" s="874"/>
      <c r="DU100" s="874"/>
      <c r="DV100" s="874"/>
      <c r="DW100" s="874"/>
      <c r="DX100" s="874"/>
      <c r="DY100" s="874"/>
      <c r="DZ100" s="874"/>
      <c r="EA100" s="874"/>
      <c r="EB100" s="874"/>
      <c r="EC100" s="874"/>
      <c r="ED100" s="874"/>
      <c r="EE100" s="874"/>
      <c r="EF100" s="874"/>
      <c r="EG100" s="874"/>
      <c r="EH100" s="874"/>
      <c r="EI100" s="874"/>
      <c r="EJ100" s="874"/>
      <c r="EK100" s="874"/>
      <c r="EL100" s="874"/>
      <c r="EM100" s="874"/>
      <c r="EN100" s="874"/>
      <c r="EO100" s="874"/>
      <c r="EP100" s="874"/>
      <c r="EQ100" s="874"/>
      <c r="ER100" s="874"/>
      <c r="ES100" s="874"/>
      <c r="ET100" s="874"/>
      <c r="EU100" s="874"/>
      <c r="EV100" s="874"/>
      <c r="EW100" s="874"/>
      <c r="EX100" s="874"/>
      <c r="EY100" s="874"/>
      <c r="EZ100" s="874"/>
      <c r="FA100" s="874"/>
      <c r="FB100" s="874"/>
      <c r="FC100" s="874"/>
      <c r="FD100" s="874"/>
      <c r="FE100" s="874"/>
      <c r="FF100" s="874"/>
      <c r="FG100" s="874"/>
      <c r="FH100" s="874"/>
      <c r="FI100" s="874"/>
      <c r="FJ100" s="874"/>
      <c r="FK100" s="874"/>
      <c r="FL100" s="874"/>
      <c r="FM100" s="874"/>
      <c r="FN100" s="874"/>
      <c r="FO100" s="874"/>
      <c r="FP100" s="874"/>
      <c r="FQ100" s="874"/>
      <c r="FR100" s="874"/>
      <c r="FS100" s="874"/>
      <c r="FT100" s="874"/>
      <c r="FU100" s="874"/>
      <c r="FV100" s="874"/>
      <c r="FW100" s="874"/>
      <c r="FX100" s="874"/>
      <c r="FY100" s="874"/>
      <c r="FZ100" s="874"/>
      <c r="GA100" s="874"/>
      <c r="GB100" s="874"/>
      <c r="GC100" s="874"/>
      <c r="GD100" s="874"/>
      <c r="GE100" s="874"/>
      <c r="GF100" s="874"/>
      <c r="GG100" s="874"/>
      <c r="GH100" s="874"/>
      <c r="GI100" s="874"/>
      <c r="GJ100" s="874"/>
      <c r="GK100" s="874"/>
      <c r="GL100" s="874"/>
      <c r="GM100" s="874"/>
      <c r="GN100" s="874"/>
      <c r="GO100" s="874"/>
      <c r="GP100" s="874"/>
      <c r="GQ100" s="874"/>
      <c r="GR100" s="874"/>
      <c r="GS100" s="874"/>
      <c r="GT100" s="874"/>
      <c r="GU100" s="874"/>
      <c r="GV100" s="874"/>
      <c r="GW100" s="874"/>
      <c r="GX100" s="874"/>
      <c r="GY100" s="874"/>
      <c r="GZ100" s="874"/>
      <c r="HA100" s="874"/>
      <c r="HB100" s="874"/>
      <c r="HC100" s="874"/>
      <c r="HD100" s="874"/>
      <c r="HE100" s="874"/>
      <c r="HF100" s="874"/>
      <c r="HG100" s="874"/>
      <c r="HH100" s="874"/>
      <c r="HI100" s="874"/>
      <c r="HJ100" s="874"/>
      <c r="HK100" s="874"/>
      <c r="HL100" s="874"/>
      <c r="HM100" s="874"/>
      <c r="HN100" s="874"/>
      <c r="HO100" s="874"/>
      <c r="HP100" s="874"/>
      <c r="HQ100" s="874"/>
      <c r="HR100" s="874"/>
    </row>
    <row r="101" spans="1:226" ht="13.5" customHeight="1">
      <c r="A101" s="874"/>
      <c r="B101" s="874"/>
      <c r="C101" s="874"/>
      <c r="D101" s="874"/>
      <c r="E101" s="884"/>
      <c r="F101" s="884"/>
      <c r="G101" s="874"/>
      <c r="H101" s="874"/>
      <c r="I101" s="874"/>
      <c r="J101" s="874"/>
      <c r="K101" s="874"/>
      <c r="L101" s="874"/>
      <c r="M101" s="874"/>
      <c r="N101" s="874"/>
      <c r="O101" s="874"/>
      <c r="P101" s="874"/>
      <c r="Q101" s="874"/>
      <c r="R101" s="874"/>
      <c r="S101" s="874"/>
      <c r="T101" s="874"/>
      <c r="U101" s="874"/>
      <c r="V101" s="874"/>
      <c r="W101" s="874"/>
      <c r="X101" s="874"/>
      <c r="Y101" s="874"/>
      <c r="Z101" s="874"/>
      <c r="AA101" s="874"/>
      <c r="AB101" s="874"/>
      <c r="AC101" s="874"/>
      <c r="AD101" s="874"/>
      <c r="AE101" s="874"/>
      <c r="AF101" s="874"/>
      <c r="AG101" s="874"/>
      <c r="AH101" s="874"/>
      <c r="AI101" s="874"/>
      <c r="AJ101" s="874"/>
      <c r="AK101" s="874"/>
      <c r="AL101" s="874"/>
      <c r="AM101" s="874"/>
      <c r="AN101" s="874"/>
      <c r="AO101" s="874"/>
      <c r="AP101" s="874"/>
      <c r="AQ101" s="874"/>
      <c r="AR101" s="874"/>
      <c r="AS101" s="874"/>
      <c r="AT101" s="874"/>
      <c r="AU101" s="874"/>
      <c r="AV101" s="874"/>
      <c r="AW101" s="874"/>
      <c r="AX101" s="874"/>
      <c r="AY101" s="874"/>
      <c r="AZ101" s="874"/>
      <c r="BA101" s="874"/>
      <c r="BB101" s="874"/>
      <c r="BC101" s="874"/>
      <c r="BD101" s="874"/>
      <c r="BE101" s="874"/>
      <c r="BF101" s="874"/>
      <c r="BG101" s="874"/>
      <c r="BH101" s="874"/>
      <c r="BI101" s="874"/>
      <c r="BJ101" s="874"/>
      <c r="BK101" s="874"/>
      <c r="BL101" s="874"/>
      <c r="BM101" s="874"/>
      <c r="BN101" s="874"/>
      <c r="BO101" s="874"/>
      <c r="BP101" s="874"/>
      <c r="BQ101" s="874"/>
      <c r="BR101" s="874"/>
      <c r="BS101" s="874"/>
      <c r="BT101" s="874"/>
      <c r="BU101" s="874"/>
      <c r="BV101" s="874"/>
      <c r="BW101" s="874"/>
      <c r="BX101" s="874"/>
      <c r="BY101" s="874"/>
      <c r="BZ101" s="874"/>
      <c r="CA101" s="874"/>
      <c r="CB101" s="874"/>
      <c r="CC101" s="874"/>
      <c r="CD101" s="874"/>
      <c r="CE101" s="874"/>
      <c r="CF101" s="874"/>
      <c r="CG101" s="874"/>
      <c r="CH101" s="874"/>
      <c r="CI101" s="874"/>
      <c r="CJ101" s="874"/>
      <c r="CK101" s="874"/>
      <c r="CL101" s="874"/>
      <c r="CM101" s="874"/>
      <c r="CN101" s="874"/>
      <c r="CO101" s="874"/>
      <c r="CP101" s="874"/>
      <c r="CQ101" s="874"/>
      <c r="CR101" s="874"/>
      <c r="CS101" s="874"/>
      <c r="CT101" s="874"/>
      <c r="CU101" s="874"/>
      <c r="CV101" s="874"/>
      <c r="CW101" s="874"/>
      <c r="CX101" s="874"/>
      <c r="CY101" s="874"/>
      <c r="CZ101" s="874"/>
      <c r="DA101" s="874"/>
      <c r="DB101" s="874"/>
      <c r="DC101" s="874"/>
      <c r="DD101" s="874"/>
      <c r="DE101" s="874"/>
      <c r="DF101" s="874"/>
      <c r="DG101" s="874"/>
      <c r="DH101" s="874"/>
      <c r="DI101" s="874"/>
      <c r="DJ101" s="874"/>
      <c r="DK101" s="874"/>
      <c r="DL101" s="874"/>
      <c r="DM101" s="874"/>
      <c r="DN101" s="874"/>
      <c r="DO101" s="874"/>
      <c r="DP101" s="874"/>
      <c r="DQ101" s="874"/>
      <c r="DR101" s="874"/>
      <c r="DS101" s="874"/>
      <c r="DT101" s="874"/>
      <c r="DU101" s="874"/>
      <c r="DV101" s="874"/>
      <c r="DW101" s="874"/>
      <c r="DX101" s="874"/>
      <c r="DY101" s="874"/>
      <c r="DZ101" s="874"/>
      <c r="EA101" s="874"/>
      <c r="EB101" s="874"/>
      <c r="EC101" s="874"/>
      <c r="ED101" s="874"/>
      <c r="EE101" s="874"/>
      <c r="EF101" s="874"/>
      <c r="EG101" s="874"/>
      <c r="EH101" s="874"/>
      <c r="EI101" s="874"/>
      <c r="EJ101" s="874"/>
      <c r="EK101" s="874"/>
      <c r="EL101" s="874"/>
      <c r="EM101" s="874"/>
      <c r="EN101" s="874"/>
      <c r="EO101" s="874"/>
      <c r="EP101" s="874"/>
      <c r="EQ101" s="874"/>
      <c r="ER101" s="874"/>
      <c r="ES101" s="874"/>
      <c r="ET101" s="874"/>
      <c r="EU101" s="874"/>
      <c r="EV101" s="874"/>
      <c r="EW101" s="874"/>
      <c r="EX101" s="874"/>
      <c r="EY101" s="874"/>
      <c r="EZ101" s="874"/>
      <c r="FA101" s="874"/>
      <c r="FB101" s="874"/>
      <c r="FC101" s="874"/>
      <c r="FD101" s="874"/>
      <c r="FE101" s="874"/>
      <c r="FF101" s="874"/>
      <c r="FG101" s="874"/>
      <c r="FH101" s="874"/>
      <c r="FI101" s="874"/>
      <c r="FJ101" s="874"/>
      <c r="FK101" s="874"/>
      <c r="FL101" s="874"/>
      <c r="FM101" s="874"/>
      <c r="FN101" s="874"/>
      <c r="FO101" s="874"/>
      <c r="FP101" s="874"/>
      <c r="FQ101" s="874"/>
      <c r="FR101" s="874"/>
      <c r="FS101" s="874"/>
      <c r="FT101" s="874"/>
      <c r="FU101" s="874"/>
      <c r="FV101" s="874"/>
      <c r="FW101" s="874"/>
      <c r="FX101" s="874"/>
      <c r="FY101" s="874"/>
      <c r="FZ101" s="874"/>
      <c r="GA101" s="874"/>
      <c r="GB101" s="874"/>
      <c r="GC101" s="874"/>
      <c r="GD101" s="874"/>
      <c r="GE101" s="874"/>
      <c r="GF101" s="874"/>
      <c r="GG101" s="874"/>
      <c r="GH101" s="874"/>
      <c r="GI101" s="874"/>
      <c r="GJ101" s="874"/>
      <c r="GK101" s="874"/>
      <c r="GL101" s="874"/>
      <c r="GM101" s="874"/>
      <c r="GN101" s="874"/>
      <c r="GO101" s="874"/>
      <c r="GP101" s="874"/>
      <c r="GQ101" s="874"/>
      <c r="GR101" s="874"/>
      <c r="GS101" s="874"/>
      <c r="GT101" s="874"/>
      <c r="GU101" s="874"/>
      <c r="GV101" s="874"/>
      <c r="GW101" s="874"/>
      <c r="GX101" s="874"/>
      <c r="GY101" s="874"/>
      <c r="GZ101" s="874"/>
      <c r="HA101" s="874"/>
      <c r="HB101" s="874"/>
      <c r="HC101" s="874"/>
      <c r="HD101" s="874"/>
      <c r="HE101" s="874"/>
      <c r="HF101" s="874"/>
      <c r="HG101" s="874"/>
      <c r="HH101" s="874"/>
      <c r="HI101" s="874"/>
      <c r="HJ101" s="874"/>
      <c r="HK101" s="874"/>
      <c r="HL101" s="874"/>
      <c r="HM101" s="874"/>
      <c r="HN101" s="874"/>
      <c r="HO101" s="874"/>
      <c r="HP101" s="874"/>
      <c r="HQ101" s="874"/>
      <c r="HR101" s="874"/>
    </row>
    <row r="102" spans="1:226" ht="13.5" customHeight="1">
      <c r="A102" s="874"/>
      <c r="B102" s="874"/>
      <c r="C102" s="874"/>
      <c r="D102" s="874"/>
      <c r="E102" s="884"/>
      <c r="F102" s="884"/>
      <c r="G102" s="874"/>
      <c r="H102" s="874"/>
      <c r="I102" s="874"/>
      <c r="J102" s="874"/>
      <c r="K102" s="874"/>
      <c r="L102" s="874"/>
      <c r="M102" s="874"/>
      <c r="N102" s="874"/>
      <c r="O102" s="874"/>
      <c r="P102" s="874"/>
      <c r="Q102" s="874"/>
      <c r="R102" s="874"/>
      <c r="S102" s="874"/>
      <c r="T102" s="874"/>
      <c r="U102" s="874"/>
      <c r="V102" s="874"/>
      <c r="W102" s="874"/>
      <c r="X102" s="874"/>
      <c r="Y102" s="874"/>
      <c r="Z102" s="874"/>
      <c r="AA102" s="874"/>
      <c r="AB102" s="874"/>
      <c r="AC102" s="874"/>
      <c r="AD102" s="874"/>
      <c r="AE102" s="874"/>
      <c r="AF102" s="874"/>
      <c r="AG102" s="874"/>
      <c r="AH102" s="874"/>
      <c r="AI102" s="874"/>
      <c r="AJ102" s="874"/>
      <c r="AK102" s="874"/>
      <c r="AL102" s="874"/>
      <c r="AM102" s="874"/>
      <c r="AN102" s="874"/>
      <c r="AO102" s="874"/>
      <c r="AP102" s="874"/>
      <c r="AQ102" s="874"/>
      <c r="AR102" s="874"/>
      <c r="AS102" s="874"/>
      <c r="AT102" s="874"/>
      <c r="AU102" s="874"/>
      <c r="AV102" s="874"/>
      <c r="AW102" s="874"/>
      <c r="AX102" s="874"/>
      <c r="AY102" s="874"/>
      <c r="AZ102" s="874"/>
      <c r="BA102" s="874"/>
      <c r="BB102" s="874"/>
      <c r="BC102" s="874"/>
      <c r="BD102" s="874"/>
      <c r="BE102" s="874"/>
      <c r="BF102" s="874"/>
      <c r="BG102" s="874"/>
      <c r="BH102" s="874"/>
      <c r="BI102" s="874"/>
      <c r="BJ102" s="874"/>
      <c r="BK102" s="874"/>
      <c r="BL102" s="874"/>
      <c r="BM102" s="874"/>
      <c r="BN102" s="874"/>
      <c r="BO102" s="874"/>
      <c r="BP102" s="874"/>
      <c r="BQ102" s="874"/>
      <c r="BR102" s="874"/>
      <c r="BS102" s="874"/>
      <c r="BT102" s="874"/>
      <c r="BU102" s="874"/>
      <c r="BV102" s="874"/>
      <c r="BW102" s="874"/>
      <c r="BX102" s="874"/>
      <c r="BY102" s="874"/>
      <c r="BZ102" s="874"/>
      <c r="CA102" s="874"/>
      <c r="CB102" s="874"/>
      <c r="CC102" s="874"/>
      <c r="CD102" s="874"/>
      <c r="CE102" s="874"/>
      <c r="CF102" s="874"/>
      <c r="CG102" s="874"/>
      <c r="CH102" s="874"/>
      <c r="CI102" s="874"/>
      <c r="CJ102" s="874"/>
      <c r="CK102" s="874"/>
      <c r="CL102" s="874"/>
      <c r="CM102" s="874"/>
      <c r="CN102" s="874"/>
      <c r="CO102" s="874"/>
      <c r="CP102" s="874"/>
      <c r="CQ102" s="874"/>
      <c r="CR102" s="874"/>
      <c r="CS102" s="874"/>
      <c r="CT102" s="874"/>
      <c r="CU102" s="874"/>
      <c r="CV102" s="874"/>
      <c r="CW102" s="874"/>
      <c r="CX102" s="874"/>
      <c r="CY102" s="874"/>
      <c r="CZ102" s="874"/>
      <c r="DA102" s="874"/>
      <c r="DB102" s="874"/>
      <c r="DC102" s="874"/>
      <c r="DD102" s="874"/>
      <c r="DE102" s="874"/>
      <c r="DF102" s="874"/>
      <c r="DG102" s="874"/>
      <c r="DH102" s="874"/>
      <c r="DI102" s="874"/>
      <c r="DJ102" s="874"/>
      <c r="DK102" s="874"/>
      <c r="DL102" s="874"/>
      <c r="DM102" s="874"/>
      <c r="DN102" s="874"/>
      <c r="DO102" s="874"/>
      <c r="DP102" s="874"/>
      <c r="DQ102" s="874"/>
      <c r="DR102" s="874"/>
      <c r="DS102" s="874"/>
      <c r="DT102" s="874"/>
      <c r="DU102" s="874"/>
      <c r="DV102" s="874"/>
      <c r="DW102" s="874"/>
      <c r="DX102" s="874"/>
      <c r="DY102" s="874"/>
      <c r="DZ102" s="874"/>
      <c r="EA102" s="874"/>
      <c r="EB102" s="874"/>
      <c r="EC102" s="874"/>
      <c r="ED102" s="874"/>
      <c r="EE102" s="874"/>
      <c r="EF102" s="874"/>
      <c r="EG102" s="874"/>
      <c r="EH102" s="874"/>
      <c r="EI102" s="874"/>
      <c r="EJ102" s="874"/>
      <c r="EK102" s="874"/>
      <c r="EL102" s="874"/>
      <c r="EM102" s="874"/>
      <c r="EN102" s="874"/>
      <c r="EO102" s="874"/>
      <c r="EP102" s="874"/>
      <c r="EQ102" s="874"/>
      <c r="ER102" s="874"/>
      <c r="ES102" s="874"/>
      <c r="ET102" s="874"/>
      <c r="EU102" s="874"/>
      <c r="EV102" s="874"/>
      <c r="EW102" s="874"/>
      <c r="EX102" s="874"/>
      <c r="EY102" s="874"/>
      <c r="EZ102" s="874"/>
      <c r="FA102" s="874"/>
      <c r="FB102" s="874"/>
      <c r="FC102" s="874"/>
      <c r="FD102" s="874"/>
      <c r="FE102" s="874"/>
      <c r="FF102" s="874"/>
      <c r="FG102" s="874"/>
      <c r="FH102" s="874"/>
      <c r="FI102" s="874"/>
      <c r="FJ102" s="874"/>
      <c r="FK102" s="874"/>
      <c r="FL102" s="874"/>
      <c r="FM102" s="874"/>
      <c r="FN102" s="874"/>
      <c r="FO102" s="874"/>
      <c r="FP102" s="874"/>
      <c r="FQ102" s="874"/>
      <c r="FR102" s="874"/>
      <c r="FS102" s="874"/>
      <c r="FT102" s="874"/>
      <c r="FU102" s="874"/>
      <c r="FV102" s="874"/>
      <c r="FW102" s="874"/>
      <c r="FX102" s="874"/>
      <c r="FY102" s="874"/>
      <c r="FZ102" s="874"/>
      <c r="GA102" s="874"/>
      <c r="GB102" s="874"/>
      <c r="GC102" s="874"/>
      <c r="GD102" s="874"/>
      <c r="GE102" s="874"/>
      <c r="GF102" s="874"/>
      <c r="GG102" s="874"/>
      <c r="GH102" s="874"/>
      <c r="GI102" s="874"/>
      <c r="GJ102" s="874"/>
      <c r="GK102" s="874"/>
      <c r="GL102" s="874"/>
      <c r="GM102" s="874"/>
      <c r="GN102" s="874"/>
      <c r="GO102" s="874"/>
      <c r="GP102" s="874"/>
      <c r="GQ102" s="874"/>
      <c r="GR102" s="874"/>
      <c r="GS102" s="874"/>
      <c r="GT102" s="874"/>
      <c r="GU102" s="874"/>
      <c r="GV102" s="874"/>
      <c r="GW102" s="874"/>
      <c r="GX102" s="874"/>
      <c r="GY102" s="874"/>
      <c r="GZ102" s="874"/>
      <c r="HA102" s="874"/>
      <c r="HB102" s="874"/>
      <c r="HC102" s="874"/>
      <c r="HD102" s="874"/>
      <c r="HE102" s="874"/>
      <c r="HF102" s="874"/>
      <c r="HG102" s="874"/>
      <c r="HH102" s="874"/>
      <c r="HI102" s="874"/>
      <c r="HJ102" s="874"/>
      <c r="HK102" s="874"/>
      <c r="HL102" s="874"/>
      <c r="HM102" s="874"/>
      <c r="HN102" s="874"/>
      <c r="HO102" s="874"/>
      <c r="HP102" s="874"/>
      <c r="HQ102" s="874"/>
      <c r="HR102" s="874"/>
    </row>
    <row r="103" spans="1:226" ht="13.5" customHeight="1">
      <c r="A103" s="874"/>
      <c r="B103" s="874"/>
      <c r="C103" s="874"/>
      <c r="D103" s="874"/>
      <c r="E103" s="884"/>
      <c r="F103" s="884"/>
      <c r="G103" s="874"/>
      <c r="H103" s="874"/>
      <c r="I103" s="874"/>
      <c r="J103" s="874"/>
      <c r="K103" s="874"/>
      <c r="L103" s="874"/>
      <c r="M103" s="874"/>
      <c r="N103" s="874"/>
      <c r="O103" s="874"/>
      <c r="P103" s="874"/>
      <c r="Q103" s="874"/>
      <c r="R103" s="874"/>
      <c r="S103" s="874"/>
      <c r="T103" s="874"/>
      <c r="U103" s="874"/>
      <c r="V103" s="874"/>
      <c r="W103" s="874"/>
      <c r="X103" s="874"/>
      <c r="Y103" s="874"/>
      <c r="Z103" s="874"/>
      <c r="AA103" s="874"/>
      <c r="AB103" s="874"/>
      <c r="AC103" s="874"/>
      <c r="AD103" s="874"/>
      <c r="AE103" s="874"/>
      <c r="AF103" s="874"/>
      <c r="AG103" s="874"/>
      <c r="AH103" s="874"/>
      <c r="AI103" s="874"/>
      <c r="AJ103" s="874"/>
      <c r="AK103" s="874"/>
      <c r="AL103" s="874"/>
      <c r="AM103" s="874"/>
      <c r="AN103" s="874"/>
      <c r="AO103" s="874"/>
      <c r="AP103" s="874"/>
      <c r="AQ103" s="874"/>
      <c r="AR103" s="874"/>
      <c r="AS103" s="874"/>
      <c r="AT103" s="874"/>
      <c r="AU103" s="874"/>
      <c r="AV103" s="874"/>
      <c r="AW103" s="874"/>
      <c r="AX103" s="874"/>
      <c r="AY103" s="874"/>
      <c r="AZ103" s="874"/>
      <c r="BA103" s="874"/>
      <c r="BB103" s="874"/>
      <c r="BC103" s="874"/>
      <c r="BD103" s="874"/>
      <c r="BE103" s="874"/>
      <c r="BF103" s="874"/>
      <c r="BG103" s="874"/>
      <c r="BH103" s="874"/>
      <c r="BI103" s="874"/>
      <c r="BJ103" s="874"/>
      <c r="BK103" s="874"/>
      <c r="BL103" s="874"/>
      <c r="BM103" s="874"/>
      <c r="BN103" s="874"/>
      <c r="BO103" s="874"/>
      <c r="BP103" s="874"/>
      <c r="BQ103" s="874"/>
      <c r="BR103" s="874"/>
      <c r="BS103" s="874"/>
      <c r="BT103" s="874"/>
      <c r="BU103" s="874"/>
      <c r="BV103" s="874"/>
      <c r="BW103" s="874"/>
      <c r="BX103" s="874"/>
      <c r="BY103" s="874"/>
      <c r="BZ103" s="874"/>
      <c r="CA103" s="874"/>
      <c r="CB103" s="874"/>
      <c r="CC103" s="874"/>
      <c r="CD103" s="874"/>
      <c r="CE103" s="874"/>
      <c r="CF103" s="874"/>
      <c r="CG103" s="874"/>
      <c r="CH103" s="874"/>
      <c r="CI103" s="874"/>
      <c r="CJ103" s="874"/>
      <c r="CK103" s="874"/>
      <c r="CL103" s="874"/>
      <c r="CM103" s="874"/>
      <c r="CN103" s="874"/>
      <c r="CO103" s="874"/>
      <c r="CP103" s="874"/>
      <c r="CQ103" s="874"/>
      <c r="CR103" s="874"/>
      <c r="CS103" s="874"/>
      <c r="CT103" s="874"/>
      <c r="CU103" s="874"/>
      <c r="CV103" s="874"/>
      <c r="CW103" s="874"/>
      <c r="CX103" s="874"/>
      <c r="CY103" s="874"/>
      <c r="CZ103" s="874"/>
      <c r="DA103" s="874"/>
      <c r="DB103" s="874"/>
      <c r="DC103" s="874"/>
      <c r="DD103" s="874"/>
      <c r="DE103" s="874"/>
      <c r="DF103" s="874"/>
      <c r="DG103" s="874"/>
      <c r="DH103" s="874"/>
      <c r="DI103" s="874"/>
      <c r="DJ103" s="874"/>
      <c r="DK103" s="874"/>
      <c r="DL103" s="874"/>
      <c r="DM103" s="874"/>
      <c r="DN103" s="874"/>
      <c r="DO103" s="874"/>
      <c r="DP103" s="874"/>
      <c r="DQ103" s="874"/>
      <c r="DR103" s="874"/>
      <c r="DS103" s="874"/>
      <c r="DT103" s="874"/>
      <c r="DU103" s="874"/>
      <c r="DV103" s="874"/>
      <c r="DW103" s="874"/>
      <c r="DX103" s="874"/>
      <c r="DY103" s="874"/>
      <c r="DZ103" s="874"/>
      <c r="EA103" s="874"/>
      <c r="EB103" s="874"/>
      <c r="EC103" s="874"/>
      <c r="ED103" s="874"/>
      <c r="EE103" s="874"/>
      <c r="EF103" s="874"/>
      <c r="EG103" s="874"/>
      <c r="EH103" s="874"/>
      <c r="EI103" s="874"/>
      <c r="EJ103" s="874"/>
      <c r="EK103" s="874"/>
      <c r="EL103" s="874"/>
      <c r="EM103" s="874"/>
      <c r="EN103" s="874"/>
      <c r="EO103" s="874"/>
      <c r="EP103" s="874"/>
      <c r="EQ103" s="874"/>
      <c r="ER103" s="874"/>
      <c r="ES103" s="874"/>
      <c r="ET103" s="874"/>
      <c r="EU103" s="874"/>
      <c r="EV103" s="874"/>
      <c r="EW103" s="874"/>
      <c r="EX103" s="874"/>
      <c r="EY103" s="874"/>
      <c r="EZ103" s="874"/>
      <c r="FA103" s="874"/>
      <c r="FB103" s="874"/>
      <c r="FC103" s="874"/>
      <c r="FD103" s="874"/>
      <c r="FE103" s="874"/>
      <c r="FF103" s="874"/>
      <c r="FG103" s="874"/>
      <c r="FH103" s="874"/>
      <c r="FI103" s="874"/>
      <c r="FJ103" s="874"/>
      <c r="FK103" s="874"/>
      <c r="FL103" s="874"/>
      <c r="FM103" s="874"/>
      <c r="FN103" s="874"/>
      <c r="FO103" s="874"/>
      <c r="FP103" s="874"/>
      <c r="FQ103" s="874"/>
      <c r="FR103" s="874"/>
      <c r="FS103" s="874"/>
      <c r="FT103" s="874"/>
      <c r="FU103" s="874"/>
      <c r="FV103" s="874"/>
      <c r="FW103" s="874"/>
      <c r="FX103" s="874"/>
      <c r="FY103" s="874"/>
      <c r="FZ103" s="874"/>
      <c r="GA103" s="874"/>
      <c r="GB103" s="874"/>
      <c r="GC103" s="874"/>
      <c r="GD103" s="874"/>
      <c r="GE103" s="874"/>
      <c r="GF103" s="874"/>
      <c r="GG103" s="874"/>
      <c r="GH103" s="874"/>
      <c r="GI103" s="874"/>
      <c r="GJ103" s="874"/>
      <c r="GK103" s="874"/>
      <c r="GL103" s="874"/>
      <c r="GM103" s="874"/>
      <c r="GN103" s="874"/>
      <c r="GO103" s="874"/>
      <c r="GP103" s="874"/>
      <c r="GQ103" s="874"/>
      <c r="GR103" s="874"/>
      <c r="GS103" s="874"/>
      <c r="GT103" s="874"/>
      <c r="GU103" s="874"/>
      <c r="GV103" s="874"/>
      <c r="GW103" s="874"/>
      <c r="GX103" s="874"/>
      <c r="GY103" s="874"/>
      <c r="GZ103" s="874"/>
      <c r="HA103" s="874"/>
      <c r="HB103" s="874"/>
      <c r="HC103" s="874"/>
      <c r="HD103" s="874"/>
      <c r="HE103" s="874"/>
      <c r="HF103" s="874"/>
      <c r="HG103" s="874"/>
      <c r="HH103" s="874"/>
      <c r="HI103" s="874"/>
      <c r="HJ103" s="874"/>
      <c r="HK103" s="874"/>
      <c r="HL103" s="874"/>
      <c r="HM103" s="874"/>
      <c r="HN103" s="874"/>
      <c r="HO103" s="874"/>
      <c r="HP103" s="874"/>
      <c r="HQ103" s="874"/>
      <c r="HR103" s="874"/>
    </row>
    <row r="104" spans="1:226" ht="13.5" customHeight="1">
      <c r="A104" s="874"/>
      <c r="B104" s="874"/>
      <c r="C104" s="874"/>
      <c r="D104" s="874"/>
      <c r="E104" s="884"/>
      <c r="F104" s="884"/>
      <c r="G104" s="874"/>
      <c r="H104" s="874"/>
      <c r="I104" s="874"/>
      <c r="J104" s="874"/>
      <c r="K104" s="874"/>
      <c r="L104" s="874"/>
      <c r="M104" s="874"/>
      <c r="N104" s="874"/>
      <c r="O104" s="874"/>
      <c r="P104" s="874"/>
      <c r="Q104" s="874"/>
      <c r="R104" s="874"/>
      <c r="S104" s="874"/>
      <c r="T104" s="874"/>
      <c r="U104" s="874"/>
      <c r="V104" s="874"/>
      <c r="W104" s="874"/>
      <c r="X104" s="874"/>
      <c r="Y104" s="874"/>
      <c r="Z104" s="874"/>
      <c r="AA104" s="874"/>
      <c r="AB104" s="874"/>
      <c r="AC104" s="874"/>
      <c r="AD104" s="874"/>
      <c r="AE104" s="874"/>
      <c r="AF104" s="874"/>
      <c r="AG104" s="874"/>
      <c r="AH104" s="874"/>
      <c r="AI104" s="874"/>
      <c r="AJ104" s="874"/>
      <c r="AK104" s="874"/>
      <c r="AL104" s="874"/>
      <c r="AM104" s="874"/>
      <c r="AN104" s="874"/>
      <c r="AO104" s="874"/>
      <c r="AP104" s="874"/>
      <c r="AQ104" s="874"/>
      <c r="AR104" s="874"/>
      <c r="AS104" s="874"/>
      <c r="AT104" s="874"/>
      <c r="AU104" s="874"/>
      <c r="AV104" s="874"/>
      <c r="AW104" s="874"/>
      <c r="AX104" s="874"/>
      <c r="AY104" s="874"/>
      <c r="AZ104" s="874"/>
      <c r="BA104" s="874"/>
      <c r="BB104" s="874"/>
      <c r="BC104" s="874"/>
      <c r="BD104" s="874"/>
      <c r="BE104" s="874"/>
      <c r="BF104" s="874"/>
      <c r="BG104" s="874"/>
      <c r="BH104" s="874"/>
      <c r="BI104" s="874"/>
      <c r="BJ104" s="874"/>
      <c r="BK104" s="874"/>
      <c r="BL104" s="874"/>
      <c r="BM104" s="874"/>
      <c r="BN104" s="874"/>
      <c r="BO104" s="874"/>
      <c r="BP104" s="874"/>
      <c r="BQ104" s="874"/>
      <c r="BR104" s="874"/>
      <c r="BS104" s="874"/>
      <c r="BT104" s="874"/>
      <c r="BU104" s="874"/>
      <c r="BV104" s="874"/>
      <c r="BW104" s="874"/>
      <c r="BX104" s="874"/>
      <c r="BY104" s="874"/>
      <c r="BZ104" s="874"/>
      <c r="CA104" s="874"/>
      <c r="CB104" s="874"/>
      <c r="CC104" s="874"/>
      <c r="CD104" s="874"/>
      <c r="CE104" s="874"/>
      <c r="CF104" s="874"/>
      <c r="CG104" s="874"/>
      <c r="CH104" s="874"/>
      <c r="CI104" s="874"/>
      <c r="CJ104" s="874"/>
      <c r="CK104" s="874"/>
      <c r="CL104" s="874"/>
      <c r="CM104" s="874"/>
      <c r="CN104" s="874"/>
      <c r="CO104" s="874"/>
      <c r="CP104" s="874"/>
      <c r="CQ104" s="874"/>
      <c r="CR104" s="874"/>
      <c r="CS104" s="874"/>
      <c r="CT104" s="874"/>
      <c r="CU104" s="874"/>
      <c r="CV104" s="874"/>
      <c r="CW104" s="874"/>
      <c r="CX104" s="874"/>
      <c r="CY104" s="874"/>
      <c r="CZ104" s="874"/>
      <c r="DA104" s="874"/>
      <c r="DB104" s="874"/>
      <c r="DC104" s="874"/>
      <c r="DD104" s="874"/>
      <c r="DE104" s="874"/>
      <c r="DF104" s="874"/>
      <c r="DG104" s="874"/>
      <c r="DH104" s="874"/>
      <c r="DI104" s="874"/>
      <c r="DJ104" s="874"/>
      <c r="DK104" s="874"/>
      <c r="DL104" s="874"/>
      <c r="DM104" s="874"/>
      <c r="DN104" s="874"/>
      <c r="DO104" s="874"/>
      <c r="DP104" s="874"/>
      <c r="DQ104" s="874"/>
      <c r="DR104" s="874"/>
      <c r="DS104" s="874"/>
      <c r="DT104" s="874"/>
      <c r="DU104" s="874"/>
      <c r="DV104" s="874"/>
      <c r="DW104" s="874"/>
      <c r="DX104" s="874"/>
      <c r="DY104" s="874"/>
      <c r="DZ104" s="874"/>
      <c r="EA104" s="874"/>
      <c r="EB104" s="874"/>
      <c r="EC104" s="874"/>
      <c r="ED104" s="874"/>
      <c r="EE104" s="874"/>
      <c r="EF104" s="874"/>
      <c r="EG104" s="874"/>
      <c r="EH104" s="874"/>
      <c r="EI104" s="874"/>
      <c r="EJ104" s="874"/>
      <c r="EK104" s="874"/>
      <c r="EL104" s="874"/>
      <c r="EM104" s="874"/>
      <c r="EN104" s="874"/>
      <c r="EO104" s="874"/>
      <c r="EP104" s="874"/>
      <c r="EQ104" s="874"/>
      <c r="ER104" s="874"/>
      <c r="ES104" s="874"/>
      <c r="ET104" s="874"/>
      <c r="EU104" s="874"/>
      <c r="EV104" s="874"/>
      <c r="EW104" s="874"/>
      <c r="EX104" s="874"/>
      <c r="EY104" s="874"/>
      <c r="EZ104" s="874"/>
      <c r="FA104" s="874"/>
      <c r="FB104" s="874"/>
      <c r="FC104" s="874"/>
      <c r="FD104" s="874"/>
      <c r="FE104" s="874"/>
      <c r="FF104" s="874"/>
      <c r="FG104" s="874"/>
      <c r="FH104" s="874"/>
      <c r="FI104" s="874"/>
      <c r="FJ104" s="874"/>
      <c r="FK104" s="874"/>
      <c r="FL104" s="874"/>
      <c r="FM104" s="874"/>
      <c r="FN104" s="874"/>
      <c r="FO104" s="874"/>
      <c r="FP104" s="874"/>
      <c r="FQ104" s="874"/>
      <c r="FR104" s="874"/>
      <c r="FS104" s="874"/>
      <c r="FT104" s="874"/>
      <c r="FU104" s="874"/>
      <c r="FV104" s="874"/>
      <c r="FW104" s="874"/>
      <c r="FX104" s="874"/>
      <c r="FY104" s="874"/>
      <c r="FZ104" s="874"/>
      <c r="GA104" s="874"/>
      <c r="GB104" s="874"/>
      <c r="GC104" s="874"/>
      <c r="GD104" s="874"/>
      <c r="GE104" s="874"/>
      <c r="GF104" s="874"/>
      <c r="GG104" s="874"/>
      <c r="GH104" s="874"/>
      <c r="GI104" s="874"/>
      <c r="GJ104" s="874"/>
      <c r="GK104" s="874"/>
      <c r="GL104" s="874"/>
      <c r="GM104" s="874"/>
      <c r="GN104" s="874"/>
      <c r="GO104" s="874"/>
      <c r="GP104" s="874"/>
      <c r="GQ104" s="874"/>
      <c r="GR104" s="874"/>
      <c r="GS104" s="874"/>
      <c r="GT104" s="874"/>
      <c r="GU104" s="874"/>
      <c r="GV104" s="874"/>
      <c r="GW104" s="874"/>
      <c r="GX104" s="874"/>
      <c r="GY104" s="874"/>
      <c r="GZ104" s="874"/>
      <c r="HA104" s="874"/>
      <c r="HB104" s="874"/>
      <c r="HC104" s="874"/>
      <c r="HD104" s="874"/>
      <c r="HE104" s="874"/>
      <c r="HF104" s="874"/>
      <c r="HG104" s="874"/>
      <c r="HH104" s="874"/>
      <c r="HI104" s="874"/>
      <c r="HJ104" s="874"/>
      <c r="HK104" s="874"/>
      <c r="HL104" s="874"/>
      <c r="HM104" s="874"/>
      <c r="HN104" s="874"/>
      <c r="HO104" s="874"/>
      <c r="HP104" s="874"/>
      <c r="HQ104" s="874"/>
      <c r="HR104" s="874"/>
    </row>
    <row r="105" spans="1:226" ht="13.5" customHeight="1">
      <c r="A105" s="874"/>
      <c r="B105" s="874"/>
      <c r="C105" s="874"/>
      <c r="D105" s="874"/>
      <c r="E105" s="884"/>
      <c r="F105" s="884"/>
      <c r="G105" s="874"/>
      <c r="H105" s="874"/>
      <c r="I105" s="874"/>
      <c r="J105" s="874"/>
      <c r="K105" s="874"/>
      <c r="L105" s="874"/>
      <c r="M105" s="874"/>
      <c r="N105" s="874"/>
      <c r="O105" s="874"/>
      <c r="P105" s="874"/>
      <c r="Q105" s="874"/>
      <c r="R105" s="874"/>
      <c r="S105" s="874"/>
      <c r="T105" s="874"/>
      <c r="U105" s="874"/>
      <c r="V105" s="874"/>
      <c r="W105" s="874"/>
      <c r="X105" s="874"/>
      <c r="Y105" s="874"/>
      <c r="Z105" s="874"/>
      <c r="AA105" s="874"/>
      <c r="AB105" s="874"/>
      <c r="AC105" s="874"/>
      <c r="AD105" s="874"/>
      <c r="AE105" s="874"/>
      <c r="AF105" s="874"/>
      <c r="AG105" s="874"/>
      <c r="AH105" s="874"/>
      <c r="AI105" s="874"/>
      <c r="AJ105" s="874"/>
      <c r="AK105" s="874"/>
      <c r="AL105" s="874"/>
      <c r="AM105" s="874"/>
      <c r="AN105" s="874"/>
      <c r="AO105" s="874"/>
      <c r="AP105" s="874"/>
      <c r="AQ105" s="874"/>
      <c r="AR105" s="874"/>
      <c r="AS105" s="874"/>
      <c r="AT105" s="874"/>
      <c r="AU105" s="874"/>
      <c r="AV105" s="874"/>
      <c r="AW105" s="874"/>
      <c r="AX105" s="874"/>
      <c r="AY105" s="874"/>
      <c r="AZ105" s="874"/>
      <c r="BA105" s="874"/>
      <c r="BB105" s="874"/>
      <c r="BC105" s="874"/>
      <c r="BD105" s="874"/>
      <c r="BE105" s="874"/>
      <c r="BF105" s="874"/>
      <c r="BG105" s="874"/>
      <c r="BH105" s="874"/>
      <c r="BI105" s="874"/>
      <c r="BJ105" s="874"/>
      <c r="BK105" s="874"/>
      <c r="BL105" s="874"/>
      <c r="BM105" s="874"/>
      <c r="BN105" s="874"/>
      <c r="BO105" s="874"/>
      <c r="BP105" s="874"/>
      <c r="BQ105" s="874"/>
      <c r="BR105" s="874"/>
      <c r="BS105" s="874"/>
      <c r="BT105" s="874"/>
      <c r="BU105" s="874"/>
      <c r="BV105" s="874"/>
      <c r="BW105" s="874"/>
      <c r="BX105" s="874"/>
      <c r="BY105" s="874"/>
      <c r="BZ105" s="874"/>
      <c r="CA105" s="874"/>
      <c r="CB105" s="874"/>
      <c r="CC105" s="874"/>
      <c r="CD105" s="874"/>
      <c r="CE105" s="874"/>
      <c r="CF105" s="874"/>
      <c r="CG105" s="874"/>
      <c r="CH105" s="874"/>
      <c r="CI105" s="874"/>
      <c r="CJ105" s="874"/>
      <c r="CK105" s="874"/>
      <c r="CL105" s="874"/>
      <c r="CM105" s="874"/>
      <c r="CN105" s="874"/>
      <c r="CO105" s="874"/>
      <c r="CP105" s="874"/>
      <c r="CQ105" s="874"/>
      <c r="CR105" s="874"/>
      <c r="CS105" s="874"/>
      <c r="CT105" s="874"/>
      <c r="CU105" s="874"/>
      <c r="CV105" s="874"/>
      <c r="CW105" s="874"/>
      <c r="CX105" s="874"/>
      <c r="CY105" s="874"/>
      <c r="CZ105" s="874"/>
      <c r="DA105" s="874"/>
      <c r="DB105" s="874"/>
      <c r="DC105" s="874"/>
      <c r="DD105" s="874"/>
      <c r="DE105" s="874"/>
      <c r="DF105" s="874"/>
      <c r="DG105" s="874"/>
      <c r="DH105" s="874"/>
      <c r="DI105" s="874"/>
      <c r="DJ105" s="874"/>
      <c r="DK105" s="874"/>
      <c r="DL105" s="874"/>
      <c r="DM105" s="874"/>
      <c r="DN105" s="874"/>
      <c r="DO105" s="874"/>
      <c r="DP105" s="874"/>
      <c r="DQ105" s="874"/>
      <c r="DR105" s="874"/>
      <c r="DS105" s="874"/>
      <c r="DT105" s="874"/>
      <c r="DU105" s="874"/>
      <c r="DV105" s="874"/>
      <c r="DW105" s="874"/>
      <c r="DX105" s="874"/>
      <c r="DY105" s="874"/>
      <c r="DZ105" s="874"/>
      <c r="EA105" s="874"/>
      <c r="EB105" s="874"/>
      <c r="EC105" s="874"/>
      <c r="ED105" s="874"/>
      <c r="EE105" s="874"/>
      <c r="EF105" s="874"/>
      <c r="EG105" s="874"/>
      <c r="EH105" s="874"/>
      <c r="EI105" s="874"/>
      <c r="EJ105" s="874"/>
      <c r="EK105" s="874"/>
      <c r="EL105" s="874"/>
      <c r="EM105" s="874"/>
      <c r="EN105" s="874"/>
      <c r="EO105" s="874"/>
      <c r="EP105" s="874"/>
      <c r="EQ105" s="874"/>
      <c r="ER105" s="874"/>
      <c r="ES105" s="874"/>
      <c r="ET105" s="874"/>
      <c r="EU105" s="874"/>
      <c r="EV105" s="874"/>
      <c r="EW105" s="874"/>
      <c r="EX105" s="874"/>
      <c r="EY105" s="874"/>
      <c r="EZ105" s="874"/>
      <c r="FA105" s="874"/>
      <c r="FB105" s="874"/>
      <c r="FC105" s="874"/>
      <c r="FD105" s="874"/>
      <c r="FE105" s="874"/>
      <c r="FF105" s="874"/>
      <c r="FG105" s="874"/>
      <c r="FH105" s="874"/>
      <c r="FI105" s="874"/>
      <c r="FJ105" s="874"/>
      <c r="FK105" s="874"/>
      <c r="FL105" s="874"/>
      <c r="FM105" s="874"/>
      <c r="FN105" s="874"/>
      <c r="FO105" s="874"/>
      <c r="FP105" s="874"/>
      <c r="FQ105" s="874"/>
      <c r="FR105" s="874"/>
      <c r="FS105" s="874"/>
      <c r="FT105" s="874"/>
      <c r="FU105" s="874"/>
      <c r="FV105" s="874"/>
      <c r="FW105" s="874"/>
      <c r="FX105" s="874"/>
      <c r="FY105" s="874"/>
      <c r="FZ105" s="874"/>
      <c r="GA105" s="874"/>
      <c r="GB105" s="874"/>
      <c r="GC105" s="874"/>
      <c r="GD105" s="874"/>
      <c r="GE105" s="874"/>
      <c r="GF105" s="874"/>
      <c r="GG105" s="874"/>
      <c r="GH105" s="874"/>
      <c r="GI105" s="874"/>
      <c r="GJ105" s="874"/>
      <c r="GK105" s="874"/>
      <c r="GL105" s="874"/>
      <c r="GM105" s="874"/>
      <c r="GN105" s="874"/>
      <c r="GO105" s="874"/>
      <c r="GP105" s="874"/>
      <c r="GQ105" s="874"/>
      <c r="GR105" s="874"/>
      <c r="GS105" s="874"/>
      <c r="GT105" s="874"/>
      <c r="GU105" s="874"/>
      <c r="GV105" s="874"/>
      <c r="GW105" s="874"/>
      <c r="GX105" s="874"/>
      <c r="GY105" s="874"/>
      <c r="GZ105" s="874"/>
      <c r="HA105" s="874"/>
      <c r="HB105" s="874"/>
      <c r="HC105" s="874"/>
      <c r="HD105" s="874"/>
      <c r="HE105" s="874"/>
      <c r="HF105" s="874"/>
      <c r="HG105" s="874"/>
      <c r="HH105" s="874"/>
      <c r="HI105" s="874"/>
      <c r="HJ105" s="874"/>
      <c r="HK105" s="874"/>
      <c r="HL105" s="874"/>
      <c r="HM105" s="874"/>
      <c r="HN105" s="874"/>
      <c r="HO105" s="874"/>
      <c r="HP105" s="874"/>
      <c r="HQ105" s="874"/>
      <c r="HR105" s="874"/>
    </row>
    <row r="106" spans="1:226" ht="13.5" customHeight="1">
      <c r="A106" s="874"/>
      <c r="B106" s="874"/>
      <c r="C106" s="874"/>
      <c r="D106" s="874"/>
      <c r="E106" s="884"/>
      <c r="F106" s="884"/>
      <c r="G106" s="874"/>
      <c r="H106" s="874"/>
      <c r="I106" s="874"/>
      <c r="J106" s="874"/>
      <c r="K106" s="874"/>
      <c r="L106" s="874"/>
      <c r="M106" s="874"/>
      <c r="N106" s="874"/>
      <c r="O106" s="874"/>
      <c r="P106" s="874"/>
      <c r="Q106" s="874"/>
      <c r="R106" s="874"/>
      <c r="S106" s="874"/>
      <c r="T106" s="874"/>
      <c r="U106" s="874"/>
      <c r="V106" s="874"/>
      <c r="W106" s="874"/>
      <c r="X106" s="874"/>
      <c r="Y106" s="874"/>
      <c r="Z106" s="874"/>
      <c r="AA106" s="874"/>
      <c r="AB106" s="874"/>
      <c r="AC106" s="874"/>
      <c r="AD106" s="874"/>
      <c r="AE106" s="874"/>
      <c r="AF106" s="874"/>
      <c r="AG106" s="874"/>
      <c r="AH106" s="874"/>
      <c r="AI106" s="874"/>
      <c r="AJ106" s="874"/>
      <c r="AK106" s="874"/>
      <c r="AL106" s="874"/>
      <c r="AM106" s="874"/>
      <c r="AN106" s="874"/>
      <c r="AO106" s="874"/>
      <c r="AP106" s="874"/>
      <c r="AQ106" s="874"/>
      <c r="AR106" s="874"/>
      <c r="AS106" s="874"/>
      <c r="AT106" s="874"/>
      <c r="AU106" s="874"/>
      <c r="AV106" s="874"/>
      <c r="AW106" s="874"/>
      <c r="AX106" s="874"/>
      <c r="AY106" s="874"/>
      <c r="AZ106" s="874"/>
      <c r="BA106" s="874"/>
      <c r="BB106" s="874"/>
      <c r="BC106" s="874"/>
      <c r="BD106" s="874"/>
      <c r="BE106" s="874"/>
      <c r="BF106" s="874"/>
      <c r="BG106" s="874"/>
      <c r="BH106" s="874"/>
      <c r="BI106" s="874"/>
      <c r="BJ106" s="874"/>
      <c r="BK106" s="874"/>
      <c r="BL106" s="874"/>
      <c r="BM106" s="874"/>
      <c r="BN106" s="874"/>
      <c r="BO106" s="874"/>
      <c r="BP106" s="874"/>
      <c r="BQ106" s="874"/>
      <c r="BR106" s="874"/>
      <c r="BS106" s="874"/>
      <c r="BT106" s="874"/>
      <c r="BU106" s="874"/>
      <c r="BV106" s="874"/>
      <c r="BW106" s="874"/>
      <c r="BX106" s="874"/>
      <c r="BY106" s="874"/>
      <c r="BZ106" s="874"/>
      <c r="CA106" s="874"/>
      <c r="CB106" s="874"/>
      <c r="CC106" s="874"/>
      <c r="CD106" s="874"/>
      <c r="CE106" s="874"/>
      <c r="CF106" s="874"/>
      <c r="CG106" s="874"/>
      <c r="CH106" s="874"/>
      <c r="CI106" s="874"/>
      <c r="CJ106" s="874"/>
      <c r="CK106" s="874"/>
      <c r="CL106" s="874"/>
      <c r="CM106" s="874"/>
      <c r="CN106" s="874"/>
      <c r="CO106" s="874"/>
      <c r="CP106" s="874"/>
      <c r="CQ106" s="874"/>
      <c r="CR106" s="874"/>
      <c r="CS106" s="874"/>
      <c r="CT106" s="874"/>
      <c r="CU106" s="874"/>
      <c r="CV106" s="874"/>
      <c r="CW106" s="874"/>
      <c r="CX106" s="874"/>
      <c r="CY106" s="874"/>
      <c r="CZ106" s="874"/>
      <c r="DA106" s="874"/>
      <c r="DB106" s="874"/>
      <c r="DC106" s="874"/>
      <c r="DD106" s="874"/>
      <c r="DE106" s="874"/>
      <c r="DF106" s="874"/>
      <c r="DG106" s="874"/>
      <c r="DH106" s="874"/>
      <c r="DI106" s="874"/>
      <c r="DJ106" s="874"/>
      <c r="DK106" s="874"/>
      <c r="DL106" s="874"/>
      <c r="DM106" s="874"/>
      <c r="DN106" s="874"/>
      <c r="DO106" s="874"/>
      <c r="DP106" s="874"/>
      <c r="DQ106" s="874"/>
      <c r="DR106" s="874"/>
      <c r="DS106" s="874"/>
      <c r="DT106" s="874"/>
      <c r="DU106" s="874"/>
      <c r="DV106" s="874"/>
      <c r="DW106" s="874"/>
      <c r="DX106" s="874"/>
      <c r="DY106" s="874"/>
      <c r="DZ106" s="874"/>
      <c r="EA106" s="874"/>
      <c r="EB106" s="874"/>
      <c r="EC106" s="874"/>
      <c r="ED106" s="874"/>
      <c r="EE106" s="874"/>
      <c r="EF106" s="874"/>
      <c r="EG106" s="874"/>
      <c r="EH106" s="874"/>
      <c r="EI106" s="874"/>
      <c r="EJ106" s="874"/>
      <c r="EK106" s="874"/>
      <c r="EL106" s="874"/>
      <c r="EM106" s="874"/>
      <c r="EN106" s="874"/>
      <c r="EO106" s="874"/>
      <c r="EP106" s="874"/>
      <c r="EQ106" s="874"/>
      <c r="ER106" s="874"/>
      <c r="ES106" s="874"/>
      <c r="ET106" s="874"/>
      <c r="EU106" s="874"/>
      <c r="EV106" s="874"/>
      <c r="EW106" s="874"/>
      <c r="EX106" s="874"/>
      <c r="EY106" s="874"/>
      <c r="EZ106" s="874"/>
      <c r="FA106" s="874"/>
      <c r="FB106" s="874"/>
      <c r="FC106" s="874"/>
      <c r="FD106" s="874"/>
      <c r="FE106" s="874"/>
      <c r="FF106" s="874"/>
      <c r="FG106" s="874"/>
      <c r="FH106" s="874"/>
      <c r="FI106" s="874"/>
      <c r="FJ106" s="874"/>
      <c r="FK106" s="874"/>
      <c r="FL106" s="874"/>
      <c r="FM106" s="874"/>
      <c r="FN106" s="874"/>
      <c r="FO106" s="874"/>
      <c r="FP106" s="874"/>
      <c r="FQ106" s="874"/>
      <c r="FR106" s="874"/>
      <c r="FS106" s="874"/>
      <c r="FT106" s="874"/>
      <c r="FU106" s="874"/>
      <c r="FV106" s="874"/>
      <c r="FW106" s="874"/>
      <c r="FX106" s="874"/>
      <c r="FY106" s="874"/>
      <c r="FZ106" s="874"/>
      <c r="GA106" s="874"/>
      <c r="GB106" s="874"/>
      <c r="GC106" s="874"/>
      <c r="GD106" s="874"/>
      <c r="GE106" s="874"/>
      <c r="GF106" s="874"/>
      <c r="GG106" s="874"/>
      <c r="GH106" s="874"/>
      <c r="GI106" s="874"/>
      <c r="GJ106" s="874"/>
      <c r="GK106" s="874"/>
      <c r="GL106" s="874"/>
      <c r="GM106" s="874"/>
      <c r="GN106" s="874"/>
      <c r="GO106" s="874"/>
      <c r="GP106" s="874"/>
      <c r="GQ106" s="874"/>
      <c r="GR106" s="874"/>
      <c r="GS106" s="874"/>
      <c r="GT106" s="874"/>
      <c r="GU106" s="874"/>
      <c r="GV106" s="874"/>
      <c r="GW106" s="874"/>
      <c r="GX106" s="874"/>
      <c r="GY106" s="874"/>
      <c r="GZ106" s="874"/>
      <c r="HA106" s="874"/>
      <c r="HB106" s="874"/>
      <c r="HC106" s="874"/>
      <c r="HD106" s="874"/>
      <c r="HE106" s="874"/>
      <c r="HF106" s="874"/>
      <c r="HG106" s="874"/>
      <c r="HH106" s="874"/>
      <c r="HI106" s="874"/>
      <c r="HJ106" s="874"/>
      <c r="HK106" s="874"/>
      <c r="HL106" s="874"/>
      <c r="HM106" s="874"/>
      <c r="HN106" s="874"/>
      <c r="HO106" s="874"/>
      <c r="HP106" s="874"/>
      <c r="HQ106" s="874"/>
      <c r="HR106" s="874"/>
    </row>
    <row r="107" spans="1:226" ht="13.5" customHeight="1">
      <c r="A107" s="874"/>
      <c r="B107" s="874"/>
      <c r="C107" s="874"/>
      <c r="D107" s="874"/>
      <c r="E107" s="884"/>
      <c r="F107" s="884"/>
      <c r="G107" s="874"/>
      <c r="H107" s="874"/>
      <c r="I107" s="874"/>
      <c r="J107" s="874"/>
      <c r="K107" s="874"/>
      <c r="L107" s="874"/>
      <c r="M107" s="874"/>
      <c r="N107" s="874"/>
      <c r="O107" s="874"/>
      <c r="P107" s="874"/>
      <c r="Q107" s="874"/>
      <c r="R107" s="874"/>
      <c r="S107" s="874"/>
      <c r="T107" s="874"/>
      <c r="U107" s="874"/>
      <c r="V107" s="874"/>
      <c r="W107" s="874"/>
      <c r="X107" s="874"/>
      <c r="Y107" s="874"/>
      <c r="Z107" s="874"/>
      <c r="AA107" s="874"/>
      <c r="AB107" s="874"/>
      <c r="AC107" s="874"/>
      <c r="AD107" s="874"/>
      <c r="AE107" s="874"/>
      <c r="AF107" s="874"/>
      <c r="AG107" s="874"/>
      <c r="AH107" s="874"/>
      <c r="AI107" s="874"/>
      <c r="AJ107" s="874"/>
      <c r="AK107" s="874"/>
      <c r="AL107" s="874"/>
      <c r="AM107" s="874"/>
      <c r="AN107" s="874"/>
      <c r="AO107" s="874"/>
      <c r="AP107" s="874"/>
      <c r="AQ107" s="874"/>
      <c r="AR107" s="874"/>
      <c r="AS107" s="874"/>
      <c r="AT107" s="874"/>
      <c r="AU107" s="874"/>
      <c r="AV107" s="874"/>
      <c r="AW107" s="874"/>
      <c r="AX107" s="874"/>
      <c r="AY107" s="874"/>
      <c r="AZ107" s="874"/>
      <c r="BA107" s="874"/>
      <c r="BB107" s="874"/>
      <c r="BC107" s="874"/>
      <c r="BD107" s="874"/>
      <c r="BE107" s="874"/>
      <c r="BF107" s="874"/>
      <c r="BG107" s="874"/>
      <c r="BH107" s="874"/>
      <c r="BI107" s="874"/>
      <c r="BJ107" s="874"/>
      <c r="BK107" s="874"/>
      <c r="BL107" s="874"/>
      <c r="BM107" s="874"/>
      <c r="BN107" s="874"/>
      <c r="BO107" s="874"/>
      <c r="BP107" s="874"/>
      <c r="BQ107" s="874"/>
      <c r="BR107" s="874"/>
      <c r="BS107" s="874"/>
      <c r="BT107" s="874"/>
      <c r="BU107" s="874"/>
      <c r="BV107" s="874"/>
      <c r="BW107" s="874"/>
      <c r="BX107" s="874"/>
      <c r="BY107" s="874"/>
      <c r="BZ107" s="874"/>
      <c r="CA107" s="874"/>
      <c r="CB107" s="874"/>
      <c r="CC107" s="874"/>
      <c r="CD107" s="874"/>
      <c r="CE107" s="874"/>
      <c r="CF107" s="874"/>
      <c r="CG107" s="874"/>
      <c r="CH107" s="874"/>
      <c r="CI107" s="874"/>
      <c r="CJ107" s="874"/>
      <c r="CK107" s="874"/>
      <c r="CL107" s="874"/>
      <c r="CM107" s="874"/>
      <c r="CN107" s="874"/>
      <c r="CO107" s="874"/>
      <c r="CP107" s="874"/>
      <c r="CQ107" s="874"/>
      <c r="CR107" s="874"/>
      <c r="CS107" s="874"/>
      <c r="CT107" s="874"/>
      <c r="CU107" s="874"/>
      <c r="CV107" s="874"/>
      <c r="CW107" s="874"/>
      <c r="CX107" s="874"/>
      <c r="CY107" s="874"/>
      <c r="CZ107" s="874"/>
      <c r="DA107" s="874"/>
      <c r="DB107" s="874"/>
      <c r="DC107" s="874"/>
      <c r="DD107" s="874"/>
      <c r="DE107" s="874"/>
      <c r="DF107" s="874"/>
      <c r="DG107" s="874"/>
      <c r="DH107" s="874"/>
      <c r="DI107" s="874"/>
      <c r="DJ107" s="874"/>
      <c r="DK107" s="874"/>
      <c r="DL107" s="874"/>
      <c r="DM107" s="874"/>
      <c r="DN107" s="874"/>
      <c r="DO107" s="874"/>
      <c r="DP107" s="874"/>
      <c r="DQ107" s="874"/>
      <c r="DR107" s="874"/>
      <c r="DS107" s="874"/>
      <c r="DT107" s="874"/>
      <c r="DU107" s="874"/>
      <c r="DV107" s="874"/>
      <c r="DW107" s="874"/>
      <c r="DX107" s="874"/>
      <c r="DY107" s="874"/>
      <c r="DZ107" s="874"/>
      <c r="EA107" s="874"/>
      <c r="EB107" s="874"/>
      <c r="EC107" s="874"/>
      <c r="ED107" s="874"/>
      <c r="EE107" s="874"/>
      <c r="EF107" s="874"/>
      <c r="EG107" s="874"/>
      <c r="EH107" s="874"/>
      <c r="EI107" s="874"/>
      <c r="EJ107" s="874"/>
      <c r="EK107" s="874"/>
      <c r="EL107" s="874"/>
      <c r="EM107" s="874"/>
      <c r="EN107" s="874"/>
      <c r="EO107" s="874"/>
      <c r="EP107" s="874"/>
      <c r="EQ107" s="874"/>
      <c r="ER107" s="874"/>
      <c r="ES107" s="874"/>
      <c r="ET107" s="874"/>
      <c r="EU107" s="874"/>
      <c r="EV107" s="874"/>
      <c r="EW107" s="874"/>
      <c r="EX107" s="874"/>
      <c r="EY107" s="874"/>
      <c r="EZ107" s="874"/>
      <c r="FA107" s="874"/>
      <c r="FB107" s="874"/>
      <c r="FC107" s="874"/>
      <c r="FD107" s="874"/>
      <c r="FE107" s="874"/>
      <c r="FF107" s="874"/>
      <c r="FG107" s="874"/>
      <c r="FH107" s="874"/>
      <c r="FI107" s="874"/>
      <c r="FJ107" s="874"/>
      <c r="FK107" s="874"/>
      <c r="FL107" s="874"/>
      <c r="FM107" s="874"/>
      <c r="FN107" s="874"/>
      <c r="FO107" s="874"/>
      <c r="FP107" s="874"/>
      <c r="FQ107" s="874"/>
      <c r="FR107" s="874"/>
      <c r="FS107" s="874"/>
      <c r="FT107" s="874"/>
      <c r="FU107" s="874"/>
      <c r="FV107" s="874"/>
      <c r="FW107" s="874"/>
      <c r="FX107" s="874"/>
      <c r="FY107" s="874"/>
      <c r="FZ107" s="874"/>
      <c r="GA107" s="874"/>
      <c r="GB107" s="874"/>
      <c r="GC107" s="874"/>
      <c r="GD107" s="874"/>
      <c r="GE107" s="874"/>
      <c r="GF107" s="874"/>
      <c r="GG107" s="874"/>
      <c r="GH107" s="874"/>
      <c r="GI107" s="874"/>
      <c r="GJ107" s="874"/>
      <c r="GK107" s="874"/>
      <c r="GL107" s="874"/>
      <c r="GM107" s="874"/>
      <c r="GN107" s="874"/>
      <c r="GO107" s="874"/>
      <c r="GP107" s="874"/>
      <c r="GQ107" s="874"/>
      <c r="GR107" s="874"/>
      <c r="GS107" s="874"/>
      <c r="GT107" s="874"/>
      <c r="GU107" s="874"/>
      <c r="GV107" s="874"/>
      <c r="GW107" s="874"/>
      <c r="GX107" s="874"/>
      <c r="GY107" s="874"/>
      <c r="GZ107" s="874"/>
      <c r="HA107" s="874"/>
      <c r="HB107" s="874"/>
      <c r="HC107" s="874"/>
      <c r="HD107" s="874"/>
      <c r="HE107" s="874"/>
      <c r="HF107" s="874"/>
      <c r="HG107" s="874"/>
      <c r="HH107" s="874"/>
      <c r="HI107" s="874"/>
      <c r="HJ107" s="874"/>
      <c r="HK107" s="874"/>
      <c r="HL107" s="874"/>
      <c r="HM107" s="874"/>
      <c r="HN107" s="874"/>
      <c r="HO107" s="874"/>
      <c r="HP107" s="874"/>
      <c r="HQ107" s="874"/>
      <c r="HR107" s="874"/>
    </row>
    <row r="108" spans="1:226" ht="13.5" customHeight="1">
      <c r="A108" s="874"/>
      <c r="B108" s="874"/>
      <c r="C108" s="874"/>
      <c r="D108" s="874"/>
      <c r="E108" s="884"/>
      <c r="F108" s="88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4"/>
      <c r="AU108" s="874"/>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4"/>
      <c r="EA108" s="874"/>
      <c r="EB108" s="874"/>
      <c r="EC108" s="874"/>
      <c r="ED108" s="874"/>
      <c r="EE108" s="874"/>
      <c r="EF108" s="874"/>
      <c r="EG108" s="874"/>
      <c r="EH108" s="874"/>
      <c r="EI108" s="874"/>
      <c r="EJ108" s="874"/>
      <c r="EK108" s="874"/>
      <c r="EL108" s="874"/>
      <c r="EM108" s="874"/>
      <c r="EN108" s="874"/>
      <c r="EO108" s="874"/>
      <c r="EP108" s="874"/>
      <c r="EQ108" s="874"/>
      <c r="ER108" s="874"/>
      <c r="ES108" s="874"/>
      <c r="ET108" s="874"/>
      <c r="EU108" s="874"/>
      <c r="EV108" s="874"/>
      <c r="EW108" s="874"/>
      <c r="EX108" s="874"/>
      <c r="EY108" s="874"/>
      <c r="EZ108" s="874"/>
      <c r="FA108" s="874"/>
      <c r="FB108" s="874"/>
      <c r="FC108" s="874"/>
      <c r="FD108" s="874"/>
      <c r="FE108" s="874"/>
      <c r="FF108" s="874"/>
      <c r="FG108" s="874"/>
      <c r="FH108" s="874"/>
      <c r="FI108" s="874"/>
      <c r="FJ108" s="874"/>
      <c r="FK108" s="874"/>
      <c r="FL108" s="874"/>
      <c r="FM108" s="874"/>
      <c r="FN108" s="874"/>
      <c r="FO108" s="874"/>
      <c r="FP108" s="874"/>
      <c r="FQ108" s="874"/>
      <c r="FR108" s="874"/>
      <c r="FS108" s="874"/>
      <c r="FT108" s="874"/>
      <c r="FU108" s="874"/>
      <c r="FV108" s="874"/>
      <c r="FW108" s="874"/>
      <c r="FX108" s="874"/>
      <c r="FY108" s="874"/>
      <c r="FZ108" s="874"/>
      <c r="GA108" s="874"/>
      <c r="GB108" s="874"/>
      <c r="GC108" s="874"/>
      <c r="GD108" s="874"/>
      <c r="GE108" s="874"/>
      <c r="GF108" s="874"/>
      <c r="GG108" s="874"/>
      <c r="GH108" s="874"/>
      <c r="GI108" s="874"/>
      <c r="GJ108" s="874"/>
      <c r="GK108" s="874"/>
      <c r="GL108" s="874"/>
      <c r="GM108" s="874"/>
      <c r="GN108" s="874"/>
      <c r="GO108" s="874"/>
      <c r="GP108" s="874"/>
      <c r="GQ108" s="874"/>
      <c r="GR108" s="874"/>
      <c r="GS108" s="874"/>
      <c r="GT108" s="874"/>
      <c r="GU108" s="874"/>
      <c r="GV108" s="874"/>
      <c r="GW108" s="874"/>
      <c r="GX108" s="874"/>
      <c r="GY108" s="874"/>
      <c r="GZ108" s="874"/>
      <c r="HA108" s="874"/>
      <c r="HB108" s="874"/>
      <c r="HC108" s="874"/>
      <c r="HD108" s="874"/>
      <c r="HE108" s="874"/>
      <c r="HF108" s="874"/>
      <c r="HG108" s="874"/>
      <c r="HH108" s="874"/>
      <c r="HI108" s="874"/>
      <c r="HJ108" s="874"/>
      <c r="HK108" s="874"/>
      <c r="HL108" s="874"/>
      <c r="HM108" s="874"/>
      <c r="HN108" s="874"/>
      <c r="HO108" s="874"/>
      <c r="HP108" s="874"/>
      <c r="HQ108" s="874"/>
      <c r="HR108" s="874"/>
    </row>
    <row r="109" spans="1:226" ht="13.5" customHeight="1">
      <c r="A109" s="874"/>
      <c r="B109" s="874"/>
      <c r="C109" s="874"/>
      <c r="D109" s="874"/>
      <c r="E109" s="884"/>
      <c r="F109" s="884"/>
      <c r="G109" s="874"/>
      <c r="H109" s="874"/>
      <c r="I109" s="874"/>
      <c r="J109" s="874"/>
      <c r="K109" s="874"/>
      <c r="L109" s="874"/>
      <c r="M109" s="874"/>
      <c r="N109" s="874"/>
      <c r="O109" s="874"/>
      <c r="P109" s="874"/>
      <c r="Q109" s="874"/>
      <c r="R109" s="874"/>
      <c r="S109" s="874"/>
      <c r="T109" s="874"/>
      <c r="U109" s="874"/>
      <c r="V109" s="874"/>
      <c r="W109" s="874"/>
      <c r="X109" s="874"/>
      <c r="Y109" s="874"/>
      <c r="Z109" s="874"/>
      <c r="AA109" s="874"/>
      <c r="AB109" s="874"/>
      <c r="AC109" s="874"/>
      <c r="AD109" s="874"/>
      <c r="AE109" s="874"/>
      <c r="AF109" s="874"/>
      <c r="AG109" s="874"/>
      <c r="AH109" s="874"/>
      <c r="AI109" s="874"/>
      <c r="AJ109" s="874"/>
      <c r="AK109" s="874"/>
      <c r="AL109" s="874"/>
      <c r="AM109" s="874"/>
      <c r="AN109" s="874"/>
      <c r="AO109" s="874"/>
      <c r="AP109" s="874"/>
      <c r="AQ109" s="874"/>
      <c r="AR109" s="874"/>
      <c r="AS109" s="874"/>
      <c r="AT109" s="874"/>
      <c r="AU109" s="874"/>
      <c r="AV109" s="874"/>
      <c r="AW109" s="874"/>
      <c r="AX109" s="874"/>
      <c r="AY109" s="874"/>
      <c r="AZ109" s="874"/>
      <c r="BA109" s="874"/>
      <c r="BB109" s="874"/>
      <c r="BC109" s="874"/>
      <c r="BD109" s="874"/>
      <c r="BE109" s="874"/>
      <c r="BF109" s="874"/>
      <c r="BG109" s="874"/>
      <c r="BH109" s="874"/>
      <c r="BI109" s="874"/>
      <c r="BJ109" s="874"/>
      <c r="BK109" s="874"/>
      <c r="BL109" s="874"/>
      <c r="BM109" s="874"/>
      <c r="BN109" s="874"/>
      <c r="BO109" s="874"/>
      <c r="BP109" s="874"/>
      <c r="BQ109" s="874"/>
      <c r="BR109" s="874"/>
      <c r="BS109" s="874"/>
      <c r="BT109" s="874"/>
      <c r="BU109" s="874"/>
      <c r="BV109" s="874"/>
      <c r="BW109" s="874"/>
      <c r="BX109" s="874"/>
      <c r="BY109" s="874"/>
      <c r="BZ109" s="874"/>
      <c r="CA109" s="874"/>
      <c r="CB109" s="874"/>
      <c r="CC109" s="874"/>
      <c r="CD109" s="874"/>
      <c r="CE109" s="874"/>
      <c r="CF109" s="874"/>
      <c r="CG109" s="874"/>
      <c r="CH109" s="874"/>
      <c r="CI109" s="874"/>
      <c r="CJ109" s="874"/>
      <c r="CK109" s="874"/>
      <c r="CL109" s="874"/>
      <c r="CM109" s="874"/>
      <c r="CN109" s="874"/>
      <c r="CO109" s="874"/>
      <c r="CP109" s="874"/>
      <c r="CQ109" s="874"/>
      <c r="CR109" s="874"/>
      <c r="CS109" s="874"/>
      <c r="CT109" s="874"/>
      <c r="CU109" s="874"/>
      <c r="CV109" s="874"/>
      <c r="CW109" s="874"/>
      <c r="CX109" s="874"/>
      <c r="CY109" s="874"/>
      <c r="CZ109" s="874"/>
      <c r="DA109" s="874"/>
      <c r="DB109" s="874"/>
      <c r="DC109" s="874"/>
      <c r="DD109" s="874"/>
      <c r="DE109" s="874"/>
      <c r="DF109" s="874"/>
      <c r="DG109" s="874"/>
      <c r="DH109" s="874"/>
      <c r="DI109" s="874"/>
      <c r="DJ109" s="874"/>
      <c r="DK109" s="874"/>
      <c r="DL109" s="874"/>
      <c r="DM109" s="874"/>
      <c r="DN109" s="874"/>
      <c r="DO109" s="874"/>
      <c r="DP109" s="874"/>
      <c r="DQ109" s="874"/>
      <c r="DR109" s="874"/>
      <c r="DS109" s="874"/>
      <c r="DT109" s="874"/>
      <c r="DU109" s="874"/>
      <c r="DV109" s="874"/>
      <c r="DW109" s="874"/>
      <c r="DX109" s="874"/>
      <c r="DY109" s="874"/>
      <c r="DZ109" s="874"/>
      <c r="EA109" s="874"/>
      <c r="EB109" s="874"/>
      <c r="EC109" s="874"/>
      <c r="ED109" s="874"/>
      <c r="EE109" s="874"/>
      <c r="EF109" s="874"/>
      <c r="EG109" s="874"/>
      <c r="EH109" s="874"/>
      <c r="EI109" s="874"/>
      <c r="EJ109" s="874"/>
      <c r="EK109" s="874"/>
      <c r="EL109" s="874"/>
      <c r="EM109" s="874"/>
      <c r="EN109" s="874"/>
      <c r="EO109" s="874"/>
      <c r="EP109" s="874"/>
      <c r="EQ109" s="874"/>
      <c r="ER109" s="874"/>
      <c r="ES109" s="874"/>
      <c r="ET109" s="874"/>
      <c r="EU109" s="874"/>
      <c r="EV109" s="874"/>
      <c r="EW109" s="874"/>
      <c r="EX109" s="874"/>
      <c r="EY109" s="874"/>
      <c r="EZ109" s="874"/>
      <c r="FA109" s="874"/>
      <c r="FB109" s="874"/>
      <c r="FC109" s="874"/>
      <c r="FD109" s="874"/>
      <c r="FE109" s="874"/>
      <c r="FF109" s="874"/>
      <c r="FG109" s="874"/>
      <c r="FH109" s="874"/>
      <c r="FI109" s="874"/>
      <c r="FJ109" s="874"/>
      <c r="FK109" s="874"/>
      <c r="FL109" s="874"/>
      <c r="FM109" s="874"/>
      <c r="FN109" s="874"/>
      <c r="FO109" s="874"/>
      <c r="FP109" s="874"/>
      <c r="FQ109" s="874"/>
      <c r="FR109" s="874"/>
      <c r="FS109" s="874"/>
      <c r="FT109" s="874"/>
      <c r="FU109" s="874"/>
      <c r="FV109" s="874"/>
      <c r="FW109" s="874"/>
      <c r="FX109" s="874"/>
      <c r="FY109" s="874"/>
      <c r="FZ109" s="874"/>
      <c r="GA109" s="874"/>
      <c r="GB109" s="874"/>
      <c r="GC109" s="874"/>
      <c r="GD109" s="874"/>
      <c r="GE109" s="874"/>
      <c r="GF109" s="874"/>
      <c r="GG109" s="874"/>
      <c r="GH109" s="874"/>
      <c r="GI109" s="874"/>
      <c r="GJ109" s="874"/>
      <c r="GK109" s="874"/>
      <c r="GL109" s="874"/>
      <c r="GM109" s="874"/>
      <c r="GN109" s="874"/>
      <c r="GO109" s="874"/>
      <c r="GP109" s="874"/>
      <c r="GQ109" s="874"/>
      <c r="GR109" s="874"/>
      <c r="GS109" s="874"/>
      <c r="GT109" s="874"/>
      <c r="GU109" s="874"/>
      <c r="GV109" s="874"/>
      <c r="GW109" s="874"/>
      <c r="GX109" s="874"/>
      <c r="GY109" s="874"/>
      <c r="GZ109" s="874"/>
      <c r="HA109" s="874"/>
      <c r="HB109" s="874"/>
      <c r="HC109" s="874"/>
      <c r="HD109" s="874"/>
      <c r="HE109" s="874"/>
      <c r="HF109" s="874"/>
      <c r="HG109" s="874"/>
      <c r="HH109" s="874"/>
      <c r="HI109" s="874"/>
      <c r="HJ109" s="874"/>
      <c r="HK109" s="874"/>
      <c r="HL109" s="874"/>
      <c r="HM109" s="874"/>
      <c r="HN109" s="874"/>
      <c r="HO109" s="874"/>
      <c r="HP109" s="874"/>
      <c r="HQ109" s="874"/>
      <c r="HR109" s="874"/>
    </row>
    <row r="110" spans="1:226" ht="13.5" customHeight="1">
      <c r="A110" s="874"/>
      <c r="B110" s="874"/>
      <c r="C110" s="874"/>
      <c r="D110" s="874"/>
      <c r="E110" s="884"/>
      <c r="F110" s="884"/>
      <c r="G110" s="874"/>
      <c r="H110" s="874"/>
      <c r="I110" s="874"/>
      <c r="J110" s="874"/>
      <c r="K110" s="874"/>
      <c r="L110" s="874"/>
      <c r="M110" s="874"/>
      <c r="N110" s="874"/>
      <c r="O110" s="874"/>
      <c r="P110" s="874"/>
      <c r="Q110" s="874"/>
      <c r="R110" s="874"/>
      <c r="S110" s="874"/>
      <c r="T110" s="874"/>
      <c r="U110" s="874"/>
      <c r="V110" s="874"/>
      <c r="W110" s="874"/>
      <c r="X110" s="874"/>
      <c r="Y110" s="874"/>
      <c r="Z110" s="874"/>
      <c r="AA110" s="874"/>
      <c r="AB110" s="874"/>
      <c r="AC110" s="874"/>
      <c r="AD110" s="874"/>
      <c r="AE110" s="874"/>
      <c r="AF110" s="874"/>
      <c r="AG110" s="874"/>
      <c r="AH110" s="874"/>
      <c r="AI110" s="874"/>
      <c r="AJ110" s="874"/>
      <c r="AK110" s="874"/>
      <c r="AL110" s="874"/>
      <c r="AM110" s="874"/>
      <c r="AN110" s="874"/>
      <c r="AO110" s="874"/>
      <c r="AP110" s="874"/>
      <c r="AQ110" s="874"/>
      <c r="AR110" s="874"/>
      <c r="AS110" s="874"/>
      <c r="AT110" s="874"/>
      <c r="AU110" s="874"/>
      <c r="AV110" s="874"/>
      <c r="AW110" s="874"/>
      <c r="AX110" s="874"/>
      <c r="AY110" s="874"/>
      <c r="AZ110" s="874"/>
      <c r="BA110" s="874"/>
      <c r="BB110" s="874"/>
      <c r="BC110" s="874"/>
      <c r="BD110" s="874"/>
      <c r="BE110" s="874"/>
      <c r="BF110" s="874"/>
      <c r="BG110" s="874"/>
      <c r="BH110" s="874"/>
      <c r="BI110" s="874"/>
      <c r="BJ110" s="874"/>
      <c r="BK110" s="874"/>
      <c r="BL110" s="874"/>
      <c r="BM110" s="874"/>
      <c r="BN110" s="874"/>
      <c r="BO110" s="874"/>
      <c r="BP110" s="874"/>
      <c r="BQ110" s="874"/>
      <c r="BR110" s="874"/>
      <c r="BS110" s="874"/>
      <c r="BT110" s="874"/>
      <c r="BU110" s="874"/>
      <c r="BV110" s="874"/>
      <c r="BW110" s="874"/>
      <c r="BX110" s="874"/>
      <c r="BY110" s="874"/>
      <c r="BZ110" s="874"/>
      <c r="CA110" s="874"/>
      <c r="CB110" s="874"/>
      <c r="CC110" s="874"/>
      <c r="CD110" s="874"/>
      <c r="CE110" s="874"/>
      <c r="CF110" s="874"/>
      <c r="CG110" s="874"/>
      <c r="CH110" s="874"/>
      <c r="CI110" s="874"/>
      <c r="CJ110" s="874"/>
      <c r="CK110" s="874"/>
      <c r="CL110" s="874"/>
      <c r="CM110" s="874"/>
      <c r="CN110" s="874"/>
      <c r="CO110" s="874"/>
      <c r="CP110" s="874"/>
      <c r="CQ110" s="874"/>
      <c r="CR110" s="874"/>
      <c r="CS110" s="874"/>
      <c r="CT110" s="874"/>
      <c r="CU110" s="874"/>
      <c r="CV110" s="874"/>
      <c r="CW110" s="874"/>
      <c r="CX110" s="874"/>
      <c r="CY110" s="874"/>
      <c r="CZ110" s="874"/>
      <c r="DA110" s="874"/>
      <c r="DB110" s="874"/>
      <c r="DC110" s="874"/>
      <c r="DD110" s="874"/>
      <c r="DE110" s="874"/>
      <c r="DF110" s="874"/>
      <c r="DG110" s="874"/>
      <c r="DH110" s="874"/>
      <c r="DI110" s="874"/>
      <c r="DJ110" s="874"/>
      <c r="DK110" s="874"/>
      <c r="DL110" s="874"/>
      <c r="DM110" s="874"/>
      <c r="DN110" s="874"/>
      <c r="DO110" s="874"/>
      <c r="DP110" s="874"/>
      <c r="DQ110" s="874"/>
      <c r="DR110" s="874"/>
      <c r="DS110" s="874"/>
      <c r="DT110" s="874"/>
      <c r="DU110" s="874"/>
      <c r="DV110" s="874"/>
      <c r="DW110" s="874"/>
      <c r="DX110" s="874"/>
      <c r="DY110" s="874"/>
      <c r="DZ110" s="874"/>
      <c r="EA110" s="874"/>
      <c r="EB110" s="874"/>
      <c r="EC110" s="874"/>
      <c r="ED110" s="874"/>
      <c r="EE110" s="874"/>
      <c r="EF110" s="874"/>
      <c r="EG110" s="874"/>
      <c r="EH110" s="874"/>
      <c r="EI110" s="874"/>
      <c r="EJ110" s="874"/>
      <c r="EK110" s="874"/>
      <c r="EL110" s="874"/>
      <c r="EM110" s="874"/>
      <c r="EN110" s="874"/>
      <c r="EO110" s="874"/>
      <c r="EP110" s="874"/>
      <c r="EQ110" s="874"/>
      <c r="ER110" s="874"/>
      <c r="ES110" s="874"/>
      <c r="ET110" s="874"/>
      <c r="EU110" s="874"/>
      <c r="EV110" s="874"/>
      <c r="EW110" s="874"/>
      <c r="EX110" s="874"/>
      <c r="EY110" s="874"/>
      <c r="EZ110" s="874"/>
      <c r="FA110" s="874"/>
      <c r="FB110" s="874"/>
      <c r="FC110" s="874"/>
      <c r="FD110" s="874"/>
      <c r="FE110" s="874"/>
      <c r="FF110" s="874"/>
      <c r="FG110" s="874"/>
      <c r="FH110" s="874"/>
      <c r="FI110" s="874"/>
      <c r="FJ110" s="874"/>
      <c r="FK110" s="874"/>
      <c r="FL110" s="874"/>
      <c r="FM110" s="874"/>
      <c r="FN110" s="874"/>
      <c r="FO110" s="874"/>
      <c r="FP110" s="874"/>
      <c r="FQ110" s="874"/>
      <c r="FR110" s="874"/>
      <c r="FS110" s="874"/>
      <c r="FT110" s="874"/>
      <c r="FU110" s="874"/>
      <c r="FV110" s="874"/>
      <c r="FW110" s="874"/>
      <c r="FX110" s="874"/>
      <c r="FY110" s="874"/>
      <c r="FZ110" s="874"/>
      <c r="GA110" s="874"/>
      <c r="GB110" s="874"/>
      <c r="GC110" s="874"/>
      <c r="GD110" s="874"/>
      <c r="GE110" s="874"/>
      <c r="GF110" s="874"/>
      <c r="GG110" s="874"/>
      <c r="GH110" s="874"/>
      <c r="GI110" s="874"/>
      <c r="GJ110" s="874"/>
      <c r="GK110" s="874"/>
      <c r="GL110" s="874"/>
      <c r="GM110" s="874"/>
      <c r="GN110" s="874"/>
      <c r="GO110" s="874"/>
      <c r="GP110" s="874"/>
      <c r="GQ110" s="874"/>
      <c r="GR110" s="874"/>
      <c r="GS110" s="874"/>
      <c r="GT110" s="874"/>
      <c r="GU110" s="874"/>
      <c r="GV110" s="874"/>
      <c r="GW110" s="874"/>
      <c r="GX110" s="874"/>
      <c r="GY110" s="874"/>
      <c r="GZ110" s="874"/>
      <c r="HA110" s="874"/>
      <c r="HB110" s="874"/>
      <c r="HC110" s="874"/>
      <c r="HD110" s="874"/>
      <c r="HE110" s="874"/>
      <c r="HF110" s="874"/>
      <c r="HG110" s="874"/>
      <c r="HH110" s="874"/>
      <c r="HI110" s="874"/>
      <c r="HJ110" s="874"/>
      <c r="HK110" s="874"/>
      <c r="HL110" s="874"/>
      <c r="HM110" s="874"/>
      <c r="HN110" s="874"/>
      <c r="HO110" s="874"/>
      <c r="HP110" s="874"/>
      <c r="HQ110" s="874"/>
      <c r="HR110" s="874"/>
    </row>
    <row r="111" spans="1:226" ht="13.5" customHeight="1">
      <c r="A111" s="874"/>
      <c r="B111" s="874"/>
      <c r="C111" s="874"/>
      <c r="D111" s="874"/>
      <c r="E111" s="884"/>
      <c r="F111" s="884"/>
      <c r="G111" s="874"/>
      <c r="H111" s="874"/>
      <c r="I111" s="874"/>
      <c r="J111" s="874"/>
      <c r="K111" s="874"/>
      <c r="L111" s="874"/>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4"/>
      <c r="AO111" s="874"/>
      <c r="AP111" s="874"/>
      <c r="AQ111" s="874"/>
      <c r="AR111" s="874"/>
      <c r="AS111" s="874"/>
      <c r="AT111" s="874"/>
      <c r="AU111" s="874"/>
      <c r="AV111" s="874"/>
      <c r="AW111" s="874"/>
      <c r="AX111" s="874"/>
      <c r="AY111" s="874"/>
      <c r="AZ111" s="874"/>
      <c r="BA111" s="874"/>
      <c r="BB111" s="874"/>
      <c r="BC111" s="874"/>
      <c r="BD111" s="874"/>
      <c r="BE111" s="874"/>
      <c r="BF111" s="874"/>
      <c r="BG111" s="874"/>
      <c r="BH111" s="874"/>
      <c r="BI111" s="874"/>
      <c r="BJ111" s="874"/>
      <c r="BK111" s="874"/>
      <c r="BL111" s="874"/>
      <c r="BM111" s="874"/>
      <c r="BN111" s="874"/>
      <c r="BO111" s="874"/>
      <c r="BP111" s="874"/>
      <c r="BQ111" s="874"/>
      <c r="BR111" s="874"/>
      <c r="BS111" s="874"/>
      <c r="BT111" s="874"/>
      <c r="BU111" s="874"/>
      <c r="BV111" s="874"/>
      <c r="BW111" s="874"/>
      <c r="BX111" s="874"/>
      <c r="BY111" s="874"/>
      <c r="BZ111" s="874"/>
      <c r="CA111" s="874"/>
      <c r="CB111" s="874"/>
      <c r="CC111" s="874"/>
      <c r="CD111" s="874"/>
      <c r="CE111" s="874"/>
      <c r="CF111" s="874"/>
      <c r="CG111" s="874"/>
      <c r="CH111" s="874"/>
      <c r="CI111" s="874"/>
      <c r="CJ111" s="874"/>
      <c r="CK111" s="874"/>
      <c r="CL111" s="874"/>
      <c r="CM111" s="874"/>
      <c r="CN111" s="874"/>
      <c r="CO111" s="874"/>
      <c r="CP111" s="874"/>
      <c r="CQ111" s="874"/>
      <c r="CR111" s="874"/>
      <c r="CS111" s="874"/>
      <c r="CT111" s="874"/>
      <c r="CU111" s="874"/>
      <c r="CV111" s="874"/>
      <c r="CW111" s="874"/>
      <c r="CX111" s="874"/>
      <c r="CY111" s="874"/>
      <c r="CZ111" s="874"/>
      <c r="DA111" s="874"/>
      <c r="DB111" s="874"/>
      <c r="DC111" s="874"/>
      <c r="DD111" s="874"/>
      <c r="DE111" s="874"/>
      <c r="DF111" s="874"/>
      <c r="DG111" s="874"/>
      <c r="DH111" s="874"/>
      <c r="DI111" s="874"/>
      <c r="DJ111" s="874"/>
      <c r="DK111" s="874"/>
      <c r="DL111" s="874"/>
      <c r="DM111" s="874"/>
      <c r="DN111" s="874"/>
      <c r="DO111" s="874"/>
      <c r="DP111" s="874"/>
      <c r="DQ111" s="874"/>
      <c r="DR111" s="874"/>
      <c r="DS111" s="874"/>
      <c r="DT111" s="874"/>
      <c r="DU111" s="874"/>
      <c r="DV111" s="874"/>
      <c r="DW111" s="874"/>
      <c r="DX111" s="874"/>
      <c r="DY111" s="874"/>
      <c r="DZ111" s="874"/>
      <c r="EA111" s="874"/>
      <c r="EB111" s="874"/>
      <c r="EC111" s="874"/>
      <c r="ED111" s="874"/>
      <c r="EE111" s="874"/>
      <c r="EF111" s="874"/>
      <c r="EG111" s="874"/>
      <c r="EH111" s="874"/>
      <c r="EI111" s="874"/>
      <c r="EJ111" s="874"/>
      <c r="EK111" s="874"/>
      <c r="EL111" s="874"/>
      <c r="EM111" s="874"/>
      <c r="EN111" s="874"/>
      <c r="EO111" s="874"/>
      <c r="EP111" s="874"/>
      <c r="EQ111" s="874"/>
      <c r="ER111" s="874"/>
      <c r="ES111" s="874"/>
      <c r="ET111" s="874"/>
      <c r="EU111" s="874"/>
      <c r="EV111" s="874"/>
      <c r="EW111" s="874"/>
      <c r="EX111" s="874"/>
      <c r="EY111" s="874"/>
      <c r="EZ111" s="874"/>
      <c r="FA111" s="874"/>
      <c r="FB111" s="874"/>
      <c r="FC111" s="874"/>
      <c r="FD111" s="874"/>
      <c r="FE111" s="874"/>
      <c r="FF111" s="874"/>
      <c r="FG111" s="874"/>
      <c r="FH111" s="874"/>
      <c r="FI111" s="874"/>
      <c r="FJ111" s="874"/>
      <c r="FK111" s="874"/>
      <c r="FL111" s="874"/>
      <c r="FM111" s="874"/>
      <c r="FN111" s="874"/>
      <c r="FO111" s="874"/>
      <c r="FP111" s="874"/>
      <c r="FQ111" s="874"/>
      <c r="FR111" s="874"/>
      <c r="FS111" s="874"/>
      <c r="FT111" s="874"/>
      <c r="FU111" s="874"/>
      <c r="FV111" s="874"/>
      <c r="FW111" s="874"/>
      <c r="FX111" s="874"/>
      <c r="FY111" s="874"/>
      <c r="FZ111" s="874"/>
      <c r="GA111" s="874"/>
      <c r="GB111" s="874"/>
      <c r="GC111" s="874"/>
      <c r="GD111" s="874"/>
      <c r="GE111" s="874"/>
      <c r="GF111" s="874"/>
      <c r="GG111" s="874"/>
      <c r="GH111" s="874"/>
      <c r="GI111" s="874"/>
      <c r="GJ111" s="874"/>
      <c r="GK111" s="874"/>
      <c r="GL111" s="874"/>
      <c r="GM111" s="874"/>
      <c r="GN111" s="874"/>
      <c r="GO111" s="874"/>
      <c r="GP111" s="874"/>
      <c r="GQ111" s="874"/>
      <c r="GR111" s="874"/>
      <c r="GS111" s="874"/>
      <c r="GT111" s="874"/>
      <c r="GU111" s="874"/>
      <c r="GV111" s="874"/>
      <c r="GW111" s="874"/>
      <c r="GX111" s="874"/>
      <c r="GY111" s="874"/>
      <c r="GZ111" s="874"/>
      <c r="HA111" s="874"/>
      <c r="HB111" s="874"/>
      <c r="HC111" s="874"/>
      <c r="HD111" s="874"/>
      <c r="HE111" s="874"/>
      <c r="HF111" s="874"/>
      <c r="HG111" s="874"/>
      <c r="HH111" s="874"/>
      <c r="HI111" s="874"/>
      <c r="HJ111" s="874"/>
      <c r="HK111" s="874"/>
      <c r="HL111" s="874"/>
      <c r="HM111" s="874"/>
      <c r="HN111" s="874"/>
      <c r="HO111" s="874"/>
      <c r="HP111" s="874"/>
      <c r="HQ111" s="874"/>
      <c r="HR111" s="874"/>
    </row>
    <row r="112" spans="1:226" ht="13.5" customHeight="1">
      <c r="A112" s="874"/>
      <c r="B112" s="874"/>
      <c r="C112" s="874"/>
      <c r="D112" s="874"/>
      <c r="E112" s="884"/>
      <c r="F112" s="884"/>
      <c r="G112" s="874"/>
      <c r="H112" s="874"/>
      <c r="I112" s="874"/>
      <c r="J112" s="874"/>
      <c r="K112" s="874"/>
      <c r="L112" s="874"/>
      <c r="M112" s="874"/>
      <c r="N112" s="874"/>
      <c r="O112" s="874"/>
      <c r="P112" s="874"/>
      <c r="Q112" s="874"/>
      <c r="R112" s="874"/>
      <c r="S112" s="874"/>
      <c r="T112" s="874"/>
      <c r="U112" s="874"/>
      <c r="V112" s="874"/>
      <c r="W112" s="874"/>
      <c r="X112" s="874"/>
      <c r="Y112" s="874"/>
      <c r="Z112" s="874"/>
      <c r="AA112" s="874"/>
      <c r="AB112" s="874"/>
      <c r="AC112" s="874"/>
      <c r="AD112" s="874"/>
      <c r="AE112" s="874"/>
      <c r="AF112" s="874"/>
      <c r="AG112" s="874"/>
      <c r="AH112" s="874"/>
      <c r="AI112" s="874"/>
      <c r="AJ112" s="874"/>
      <c r="AK112" s="874"/>
      <c r="AL112" s="874"/>
      <c r="AM112" s="874"/>
      <c r="AN112" s="874"/>
      <c r="AO112" s="874"/>
      <c r="AP112" s="874"/>
      <c r="AQ112" s="874"/>
      <c r="AR112" s="874"/>
      <c r="AS112" s="874"/>
      <c r="AT112" s="874"/>
      <c r="AU112" s="874"/>
      <c r="AV112" s="874"/>
      <c r="AW112" s="874"/>
      <c r="AX112" s="874"/>
      <c r="AY112" s="874"/>
      <c r="AZ112" s="874"/>
      <c r="BA112" s="874"/>
      <c r="BB112" s="874"/>
      <c r="BC112" s="874"/>
      <c r="BD112" s="874"/>
      <c r="BE112" s="874"/>
      <c r="BF112" s="874"/>
      <c r="BG112" s="874"/>
      <c r="BH112" s="874"/>
      <c r="BI112" s="874"/>
      <c r="BJ112" s="874"/>
      <c r="BK112" s="874"/>
      <c r="BL112" s="874"/>
      <c r="BM112" s="874"/>
      <c r="BN112" s="874"/>
      <c r="BO112" s="874"/>
      <c r="BP112" s="874"/>
      <c r="BQ112" s="874"/>
      <c r="BR112" s="874"/>
      <c r="BS112" s="874"/>
      <c r="BT112" s="874"/>
      <c r="BU112" s="874"/>
      <c r="BV112" s="874"/>
      <c r="BW112" s="874"/>
      <c r="BX112" s="874"/>
      <c r="BY112" s="874"/>
      <c r="BZ112" s="874"/>
      <c r="CA112" s="874"/>
      <c r="CB112" s="874"/>
      <c r="CC112" s="874"/>
      <c r="CD112" s="874"/>
      <c r="CE112" s="874"/>
      <c r="CF112" s="874"/>
      <c r="CG112" s="874"/>
      <c r="CH112" s="874"/>
      <c r="CI112" s="874"/>
      <c r="CJ112" s="874"/>
      <c r="CK112" s="874"/>
      <c r="CL112" s="874"/>
      <c r="CM112" s="874"/>
      <c r="CN112" s="874"/>
      <c r="CO112" s="874"/>
      <c r="CP112" s="874"/>
      <c r="CQ112" s="874"/>
      <c r="CR112" s="874"/>
      <c r="CS112" s="874"/>
      <c r="CT112" s="874"/>
      <c r="CU112" s="874"/>
      <c r="CV112" s="874"/>
      <c r="CW112" s="874"/>
      <c r="CX112" s="874"/>
      <c r="CY112" s="874"/>
      <c r="CZ112" s="874"/>
      <c r="DA112" s="874"/>
      <c r="DB112" s="874"/>
      <c r="DC112" s="874"/>
      <c r="DD112" s="874"/>
      <c r="DE112" s="874"/>
      <c r="DF112" s="874"/>
      <c r="DG112" s="874"/>
      <c r="DH112" s="874"/>
      <c r="DI112" s="874"/>
      <c r="DJ112" s="874"/>
      <c r="DK112" s="874"/>
      <c r="DL112" s="874"/>
      <c r="DM112" s="874"/>
      <c r="DN112" s="874"/>
      <c r="DO112" s="874"/>
      <c r="DP112" s="874"/>
      <c r="DQ112" s="874"/>
      <c r="DR112" s="874"/>
      <c r="DS112" s="874"/>
      <c r="DT112" s="874"/>
      <c r="DU112" s="874"/>
      <c r="DV112" s="874"/>
      <c r="DW112" s="874"/>
      <c r="DX112" s="874"/>
      <c r="DY112" s="874"/>
      <c r="DZ112" s="874"/>
      <c r="EA112" s="874"/>
      <c r="EB112" s="874"/>
      <c r="EC112" s="874"/>
      <c r="ED112" s="874"/>
      <c r="EE112" s="874"/>
      <c r="EF112" s="874"/>
      <c r="EG112" s="874"/>
      <c r="EH112" s="874"/>
      <c r="EI112" s="874"/>
      <c r="EJ112" s="874"/>
      <c r="EK112" s="874"/>
      <c r="EL112" s="874"/>
      <c r="EM112" s="874"/>
      <c r="EN112" s="874"/>
      <c r="EO112" s="874"/>
      <c r="EP112" s="874"/>
      <c r="EQ112" s="874"/>
      <c r="ER112" s="874"/>
      <c r="ES112" s="874"/>
      <c r="ET112" s="874"/>
      <c r="EU112" s="874"/>
      <c r="EV112" s="874"/>
      <c r="EW112" s="874"/>
      <c r="EX112" s="874"/>
      <c r="EY112" s="874"/>
      <c r="EZ112" s="874"/>
      <c r="FA112" s="874"/>
      <c r="FB112" s="874"/>
      <c r="FC112" s="874"/>
      <c r="FD112" s="874"/>
      <c r="FE112" s="874"/>
      <c r="FF112" s="874"/>
      <c r="FG112" s="874"/>
      <c r="FH112" s="874"/>
      <c r="FI112" s="874"/>
      <c r="FJ112" s="874"/>
      <c r="FK112" s="874"/>
      <c r="FL112" s="874"/>
      <c r="FM112" s="874"/>
      <c r="FN112" s="874"/>
      <c r="FO112" s="874"/>
      <c r="FP112" s="874"/>
      <c r="FQ112" s="874"/>
      <c r="FR112" s="874"/>
      <c r="FS112" s="874"/>
      <c r="FT112" s="874"/>
      <c r="FU112" s="874"/>
      <c r="FV112" s="874"/>
      <c r="FW112" s="874"/>
      <c r="FX112" s="874"/>
      <c r="FY112" s="874"/>
      <c r="FZ112" s="874"/>
      <c r="GA112" s="874"/>
      <c r="GB112" s="874"/>
      <c r="GC112" s="874"/>
      <c r="GD112" s="874"/>
      <c r="GE112" s="874"/>
      <c r="GF112" s="874"/>
      <c r="GG112" s="874"/>
      <c r="GH112" s="874"/>
      <c r="GI112" s="874"/>
      <c r="GJ112" s="874"/>
      <c r="GK112" s="874"/>
      <c r="GL112" s="874"/>
      <c r="GM112" s="874"/>
      <c r="GN112" s="874"/>
      <c r="GO112" s="874"/>
      <c r="GP112" s="874"/>
      <c r="GQ112" s="874"/>
      <c r="GR112" s="874"/>
      <c r="GS112" s="874"/>
      <c r="GT112" s="874"/>
      <c r="GU112" s="874"/>
      <c r="GV112" s="874"/>
      <c r="GW112" s="874"/>
      <c r="GX112" s="874"/>
      <c r="GY112" s="874"/>
      <c r="GZ112" s="874"/>
      <c r="HA112" s="874"/>
      <c r="HB112" s="874"/>
      <c r="HC112" s="874"/>
      <c r="HD112" s="874"/>
      <c r="HE112" s="874"/>
      <c r="HF112" s="874"/>
      <c r="HG112" s="874"/>
      <c r="HH112" s="874"/>
      <c r="HI112" s="874"/>
      <c r="HJ112" s="874"/>
      <c r="HK112" s="874"/>
      <c r="HL112" s="874"/>
      <c r="HM112" s="874"/>
      <c r="HN112" s="874"/>
      <c r="HO112" s="874"/>
      <c r="HP112" s="874"/>
      <c r="HQ112" s="874"/>
      <c r="HR112" s="874"/>
    </row>
    <row r="113" spans="1:226" ht="13.5" customHeight="1">
      <c r="A113" s="874"/>
      <c r="B113" s="874"/>
      <c r="C113" s="874"/>
      <c r="D113" s="874"/>
      <c r="E113" s="884"/>
      <c r="F113" s="884"/>
      <c r="G113" s="874"/>
      <c r="H113" s="874"/>
      <c r="I113" s="874"/>
      <c r="J113" s="874"/>
      <c r="K113" s="874"/>
      <c r="L113" s="874"/>
      <c r="M113" s="874"/>
      <c r="N113" s="874"/>
      <c r="O113" s="874"/>
      <c r="P113" s="874"/>
      <c r="Q113" s="874"/>
      <c r="R113" s="874"/>
      <c r="S113" s="874"/>
      <c r="T113" s="874"/>
      <c r="U113" s="874"/>
      <c r="V113" s="874"/>
      <c r="W113" s="874"/>
      <c r="X113" s="874"/>
      <c r="Y113" s="874"/>
      <c r="Z113" s="874"/>
      <c r="AA113" s="874"/>
      <c r="AB113" s="874"/>
      <c r="AC113" s="874"/>
      <c r="AD113" s="874"/>
      <c r="AE113" s="874"/>
      <c r="AF113" s="874"/>
      <c r="AG113" s="874"/>
      <c r="AH113" s="874"/>
      <c r="AI113" s="874"/>
      <c r="AJ113" s="874"/>
      <c r="AK113" s="874"/>
      <c r="AL113" s="874"/>
      <c r="AM113" s="874"/>
      <c r="AN113" s="874"/>
      <c r="AO113" s="874"/>
      <c r="AP113" s="874"/>
      <c r="AQ113" s="874"/>
      <c r="AR113" s="874"/>
      <c r="AS113" s="874"/>
      <c r="AT113" s="874"/>
      <c r="AU113" s="874"/>
      <c r="AV113" s="874"/>
      <c r="AW113" s="874"/>
      <c r="AX113" s="874"/>
      <c r="AY113" s="874"/>
      <c r="AZ113" s="874"/>
      <c r="BA113" s="874"/>
      <c r="BB113" s="874"/>
      <c r="BC113" s="874"/>
      <c r="BD113" s="874"/>
      <c r="BE113" s="874"/>
      <c r="BF113" s="874"/>
      <c r="BG113" s="874"/>
      <c r="BH113" s="874"/>
      <c r="BI113" s="874"/>
      <c r="BJ113" s="874"/>
      <c r="BK113" s="874"/>
      <c r="BL113" s="874"/>
      <c r="BM113" s="874"/>
      <c r="BN113" s="874"/>
      <c r="BO113" s="874"/>
      <c r="BP113" s="874"/>
      <c r="BQ113" s="874"/>
      <c r="BR113" s="874"/>
      <c r="BS113" s="874"/>
      <c r="BT113" s="874"/>
      <c r="BU113" s="874"/>
      <c r="BV113" s="874"/>
      <c r="BW113" s="874"/>
      <c r="BX113" s="874"/>
      <c r="BY113" s="874"/>
      <c r="BZ113" s="874"/>
      <c r="CA113" s="874"/>
      <c r="CB113" s="874"/>
      <c r="CC113" s="874"/>
      <c r="CD113" s="874"/>
      <c r="CE113" s="874"/>
      <c r="CF113" s="874"/>
      <c r="CG113" s="874"/>
      <c r="CH113" s="874"/>
      <c r="CI113" s="874"/>
      <c r="CJ113" s="874"/>
      <c r="CK113" s="874"/>
      <c r="CL113" s="874"/>
      <c r="CM113" s="874"/>
      <c r="CN113" s="874"/>
      <c r="CO113" s="874"/>
      <c r="CP113" s="874"/>
      <c r="CQ113" s="874"/>
      <c r="CR113" s="874"/>
      <c r="CS113" s="874"/>
      <c r="CT113" s="874"/>
      <c r="CU113" s="874"/>
      <c r="CV113" s="874"/>
      <c r="CW113" s="874"/>
      <c r="CX113" s="874"/>
      <c r="CY113" s="874"/>
      <c r="CZ113" s="874"/>
      <c r="DA113" s="874"/>
      <c r="DB113" s="874"/>
      <c r="DC113" s="874"/>
      <c r="DD113" s="874"/>
      <c r="DE113" s="874"/>
      <c r="DF113" s="874"/>
      <c r="DG113" s="874"/>
      <c r="DH113" s="874"/>
      <c r="DI113" s="874"/>
      <c r="DJ113" s="874"/>
      <c r="DK113" s="874"/>
      <c r="DL113" s="874"/>
      <c r="DM113" s="874"/>
      <c r="DN113" s="874"/>
      <c r="DO113" s="874"/>
      <c r="DP113" s="874"/>
      <c r="DQ113" s="874"/>
      <c r="DR113" s="874"/>
      <c r="DS113" s="874"/>
      <c r="DT113" s="874"/>
      <c r="DU113" s="874"/>
      <c r="DV113" s="874"/>
      <c r="DW113" s="874"/>
      <c r="DX113" s="874"/>
      <c r="DY113" s="874"/>
      <c r="DZ113" s="874"/>
      <c r="EA113" s="874"/>
      <c r="EB113" s="874"/>
      <c r="EC113" s="874"/>
      <c r="ED113" s="874"/>
      <c r="EE113" s="874"/>
      <c r="EF113" s="874"/>
      <c r="EG113" s="874"/>
      <c r="EH113" s="874"/>
      <c r="EI113" s="874"/>
      <c r="EJ113" s="874"/>
      <c r="EK113" s="874"/>
      <c r="EL113" s="874"/>
      <c r="EM113" s="874"/>
      <c r="EN113" s="874"/>
      <c r="EO113" s="874"/>
      <c r="EP113" s="874"/>
      <c r="EQ113" s="874"/>
      <c r="ER113" s="874"/>
      <c r="ES113" s="874"/>
      <c r="ET113" s="874"/>
      <c r="EU113" s="874"/>
      <c r="EV113" s="874"/>
      <c r="EW113" s="874"/>
      <c r="EX113" s="874"/>
      <c r="EY113" s="874"/>
      <c r="EZ113" s="874"/>
      <c r="FA113" s="874"/>
      <c r="FB113" s="874"/>
      <c r="FC113" s="874"/>
      <c r="FD113" s="874"/>
      <c r="FE113" s="874"/>
      <c r="FF113" s="874"/>
      <c r="FG113" s="874"/>
      <c r="FH113" s="874"/>
      <c r="FI113" s="874"/>
      <c r="FJ113" s="874"/>
      <c r="FK113" s="874"/>
      <c r="FL113" s="874"/>
      <c r="FM113" s="874"/>
      <c r="FN113" s="874"/>
      <c r="FO113" s="874"/>
      <c r="FP113" s="874"/>
      <c r="FQ113" s="874"/>
      <c r="FR113" s="874"/>
      <c r="FS113" s="874"/>
      <c r="FT113" s="874"/>
      <c r="FU113" s="874"/>
      <c r="FV113" s="874"/>
      <c r="FW113" s="874"/>
      <c r="FX113" s="874"/>
      <c r="FY113" s="874"/>
      <c r="FZ113" s="874"/>
      <c r="GA113" s="874"/>
      <c r="GB113" s="874"/>
      <c r="GC113" s="874"/>
      <c r="GD113" s="874"/>
      <c r="GE113" s="874"/>
      <c r="GF113" s="874"/>
      <c r="GG113" s="874"/>
      <c r="GH113" s="874"/>
      <c r="GI113" s="874"/>
      <c r="GJ113" s="874"/>
      <c r="GK113" s="874"/>
      <c r="GL113" s="874"/>
      <c r="GM113" s="874"/>
      <c r="GN113" s="874"/>
      <c r="GO113" s="874"/>
      <c r="GP113" s="874"/>
      <c r="GQ113" s="874"/>
      <c r="GR113" s="874"/>
      <c r="GS113" s="874"/>
      <c r="GT113" s="874"/>
      <c r="GU113" s="874"/>
      <c r="GV113" s="874"/>
      <c r="GW113" s="874"/>
      <c r="GX113" s="874"/>
      <c r="GY113" s="874"/>
      <c r="GZ113" s="874"/>
      <c r="HA113" s="874"/>
      <c r="HB113" s="874"/>
      <c r="HC113" s="874"/>
      <c r="HD113" s="874"/>
      <c r="HE113" s="874"/>
      <c r="HF113" s="874"/>
      <c r="HG113" s="874"/>
      <c r="HH113" s="874"/>
      <c r="HI113" s="874"/>
      <c r="HJ113" s="874"/>
      <c r="HK113" s="874"/>
      <c r="HL113" s="874"/>
      <c r="HM113" s="874"/>
      <c r="HN113" s="874"/>
      <c r="HO113" s="874"/>
      <c r="HP113" s="874"/>
      <c r="HQ113" s="874"/>
      <c r="HR113" s="874"/>
    </row>
    <row r="114" spans="1:226" ht="13.5" customHeight="1">
      <c r="A114" s="874"/>
      <c r="B114" s="874"/>
      <c r="C114" s="874"/>
      <c r="D114" s="874"/>
      <c r="E114" s="884"/>
      <c r="F114" s="884"/>
      <c r="G114" s="874"/>
      <c r="H114" s="874"/>
      <c r="I114" s="874"/>
      <c r="J114" s="874"/>
      <c r="K114" s="874"/>
      <c r="L114" s="874"/>
      <c r="M114" s="874"/>
      <c r="N114" s="874"/>
      <c r="O114" s="874"/>
      <c r="P114" s="874"/>
      <c r="Q114" s="874"/>
      <c r="R114" s="874"/>
      <c r="S114" s="874"/>
      <c r="T114" s="874"/>
      <c r="U114" s="874"/>
      <c r="V114" s="874"/>
      <c r="W114" s="874"/>
      <c r="X114" s="874"/>
      <c r="Y114" s="874"/>
      <c r="Z114" s="874"/>
      <c r="AA114" s="874"/>
      <c r="AB114" s="874"/>
      <c r="AC114" s="874"/>
      <c r="AD114" s="874"/>
      <c r="AE114" s="874"/>
      <c r="AF114" s="874"/>
      <c r="AG114" s="874"/>
      <c r="AH114" s="874"/>
      <c r="AI114" s="874"/>
      <c r="AJ114" s="874"/>
      <c r="AK114" s="874"/>
      <c r="AL114" s="874"/>
      <c r="AM114" s="874"/>
      <c r="AN114" s="874"/>
      <c r="AO114" s="874"/>
      <c r="AP114" s="874"/>
      <c r="AQ114" s="874"/>
      <c r="AR114" s="874"/>
      <c r="AS114" s="874"/>
      <c r="AT114" s="874"/>
      <c r="AU114" s="874"/>
      <c r="AV114" s="874"/>
      <c r="AW114" s="874"/>
      <c r="AX114" s="874"/>
      <c r="AY114" s="874"/>
      <c r="AZ114" s="874"/>
      <c r="BA114" s="874"/>
      <c r="BB114" s="874"/>
      <c r="BC114" s="874"/>
      <c r="BD114" s="874"/>
      <c r="BE114" s="874"/>
      <c r="BF114" s="874"/>
      <c r="BG114" s="874"/>
      <c r="BH114" s="874"/>
      <c r="BI114" s="874"/>
      <c r="BJ114" s="874"/>
      <c r="BK114" s="874"/>
      <c r="BL114" s="874"/>
      <c r="BM114" s="874"/>
      <c r="BN114" s="874"/>
      <c r="BO114" s="874"/>
      <c r="BP114" s="874"/>
      <c r="BQ114" s="874"/>
      <c r="BR114" s="874"/>
      <c r="BS114" s="874"/>
      <c r="BT114" s="874"/>
      <c r="BU114" s="874"/>
      <c r="BV114" s="874"/>
      <c r="BW114" s="874"/>
      <c r="BX114" s="874"/>
      <c r="BY114" s="874"/>
      <c r="BZ114" s="874"/>
      <c r="CA114" s="874"/>
      <c r="CB114" s="874"/>
      <c r="CC114" s="874"/>
      <c r="CD114" s="874"/>
      <c r="CE114" s="874"/>
      <c r="CF114" s="874"/>
      <c r="CG114" s="874"/>
      <c r="CH114" s="874"/>
      <c r="CI114" s="874"/>
      <c r="CJ114" s="874"/>
      <c r="CK114" s="874"/>
      <c r="CL114" s="874"/>
      <c r="CM114" s="874"/>
      <c r="CN114" s="874"/>
      <c r="CO114" s="874"/>
      <c r="CP114" s="874"/>
      <c r="CQ114" s="874"/>
      <c r="CR114" s="874"/>
      <c r="CS114" s="874"/>
      <c r="CT114" s="874"/>
      <c r="CU114" s="874"/>
      <c r="CV114" s="874"/>
      <c r="CW114" s="874"/>
      <c r="CX114" s="874"/>
      <c r="CY114" s="874"/>
      <c r="CZ114" s="874"/>
      <c r="DA114" s="874"/>
      <c r="DB114" s="874"/>
      <c r="DC114" s="874"/>
      <c r="DD114" s="874"/>
      <c r="DE114" s="874"/>
      <c r="DF114" s="874"/>
      <c r="DG114" s="874"/>
      <c r="DH114" s="874"/>
      <c r="DI114" s="874"/>
      <c r="DJ114" s="874"/>
      <c r="DK114" s="874"/>
      <c r="DL114" s="874"/>
      <c r="DM114" s="874"/>
      <c r="DN114" s="874"/>
      <c r="DO114" s="874"/>
      <c r="DP114" s="874"/>
      <c r="DQ114" s="874"/>
      <c r="DR114" s="874"/>
      <c r="DS114" s="874"/>
      <c r="DT114" s="874"/>
      <c r="DU114" s="874"/>
      <c r="DV114" s="874"/>
      <c r="DW114" s="874"/>
      <c r="DX114" s="874"/>
      <c r="DY114" s="874"/>
      <c r="DZ114" s="874"/>
      <c r="EA114" s="874"/>
      <c r="EB114" s="874"/>
      <c r="EC114" s="874"/>
      <c r="ED114" s="874"/>
      <c r="EE114" s="874"/>
      <c r="EF114" s="874"/>
      <c r="EG114" s="874"/>
      <c r="EH114" s="874"/>
      <c r="EI114" s="874"/>
      <c r="EJ114" s="874"/>
      <c r="EK114" s="874"/>
      <c r="EL114" s="874"/>
      <c r="EM114" s="874"/>
      <c r="EN114" s="874"/>
      <c r="EO114" s="874"/>
      <c r="EP114" s="874"/>
      <c r="EQ114" s="874"/>
      <c r="ER114" s="874"/>
      <c r="ES114" s="874"/>
      <c r="ET114" s="874"/>
      <c r="EU114" s="874"/>
      <c r="EV114" s="874"/>
      <c r="EW114" s="874"/>
      <c r="EX114" s="874"/>
      <c r="EY114" s="874"/>
      <c r="EZ114" s="874"/>
      <c r="FA114" s="874"/>
      <c r="FB114" s="874"/>
      <c r="FC114" s="874"/>
      <c r="FD114" s="874"/>
      <c r="FE114" s="874"/>
      <c r="FF114" s="874"/>
      <c r="FG114" s="874"/>
      <c r="FH114" s="874"/>
      <c r="FI114" s="874"/>
      <c r="FJ114" s="874"/>
      <c r="FK114" s="874"/>
      <c r="FL114" s="874"/>
      <c r="FM114" s="874"/>
      <c r="FN114" s="874"/>
      <c r="FO114" s="874"/>
      <c r="FP114" s="874"/>
      <c r="FQ114" s="874"/>
      <c r="FR114" s="874"/>
      <c r="FS114" s="874"/>
      <c r="FT114" s="874"/>
      <c r="FU114" s="874"/>
      <c r="FV114" s="874"/>
      <c r="FW114" s="874"/>
      <c r="FX114" s="874"/>
      <c r="FY114" s="874"/>
      <c r="FZ114" s="874"/>
      <c r="GA114" s="874"/>
      <c r="GB114" s="874"/>
      <c r="GC114" s="874"/>
      <c r="GD114" s="874"/>
      <c r="GE114" s="874"/>
      <c r="GF114" s="874"/>
      <c r="GG114" s="874"/>
      <c r="GH114" s="874"/>
      <c r="GI114" s="874"/>
      <c r="GJ114" s="874"/>
      <c r="GK114" s="874"/>
      <c r="GL114" s="874"/>
      <c r="GM114" s="874"/>
      <c r="GN114" s="874"/>
      <c r="GO114" s="874"/>
      <c r="GP114" s="874"/>
      <c r="GQ114" s="874"/>
      <c r="GR114" s="874"/>
      <c r="GS114" s="874"/>
      <c r="GT114" s="874"/>
      <c r="GU114" s="874"/>
      <c r="GV114" s="874"/>
      <c r="GW114" s="874"/>
      <c r="GX114" s="874"/>
      <c r="GY114" s="874"/>
      <c r="GZ114" s="874"/>
      <c r="HA114" s="874"/>
      <c r="HB114" s="874"/>
      <c r="HC114" s="874"/>
      <c r="HD114" s="874"/>
      <c r="HE114" s="874"/>
      <c r="HF114" s="874"/>
      <c r="HG114" s="874"/>
      <c r="HH114" s="874"/>
      <c r="HI114" s="874"/>
      <c r="HJ114" s="874"/>
      <c r="HK114" s="874"/>
      <c r="HL114" s="874"/>
      <c r="HM114" s="874"/>
      <c r="HN114" s="874"/>
      <c r="HO114" s="874"/>
      <c r="HP114" s="874"/>
      <c r="HQ114" s="874"/>
      <c r="HR114" s="874"/>
    </row>
    <row r="115" spans="1:226" ht="13.5" customHeight="1">
      <c r="A115" s="874"/>
      <c r="B115" s="874"/>
      <c r="C115" s="874"/>
      <c r="D115" s="874"/>
      <c r="E115" s="884"/>
      <c r="F115" s="884"/>
      <c r="G115" s="874"/>
      <c r="H115" s="874"/>
      <c r="I115" s="874"/>
      <c r="J115" s="874"/>
      <c r="K115" s="874"/>
      <c r="L115" s="874"/>
      <c r="M115" s="874"/>
      <c r="N115" s="874"/>
      <c r="O115" s="874"/>
      <c r="P115" s="874"/>
      <c r="Q115" s="874"/>
      <c r="R115" s="874"/>
      <c r="S115" s="874"/>
      <c r="T115" s="874"/>
      <c r="U115" s="874"/>
      <c r="V115" s="874"/>
      <c r="W115" s="874"/>
      <c r="X115" s="874"/>
      <c r="Y115" s="874"/>
      <c r="Z115" s="874"/>
      <c r="AA115" s="874"/>
      <c r="AB115" s="874"/>
      <c r="AC115" s="874"/>
      <c r="AD115" s="874"/>
      <c r="AE115" s="874"/>
      <c r="AF115" s="874"/>
      <c r="AG115" s="874"/>
      <c r="AH115" s="874"/>
      <c r="AI115" s="874"/>
      <c r="AJ115" s="874"/>
      <c r="AK115" s="874"/>
      <c r="AL115" s="874"/>
      <c r="AM115" s="874"/>
      <c r="AN115" s="874"/>
      <c r="AO115" s="874"/>
      <c r="AP115" s="874"/>
      <c r="AQ115" s="874"/>
      <c r="AR115" s="874"/>
      <c r="AS115" s="874"/>
      <c r="AT115" s="874"/>
      <c r="AU115" s="874"/>
      <c r="AV115" s="874"/>
      <c r="AW115" s="874"/>
      <c r="AX115" s="874"/>
      <c r="AY115" s="874"/>
      <c r="AZ115" s="874"/>
      <c r="BA115" s="874"/>
      <c r="BB115" s="874"/>
      <c r="BC115" s="874"/>
      <c r="BD115" s="874"/>
      <c r="BE115" s="874"/>
      <c r="BF115" s="874"/>
      <c r="BG115" s="874"/>
      <c r="BH115" s="874"/>
      <c r="BI115" s="874"/>
      <c r="BJ115" s="874"/>
      <c r="BK115" s="874"/>
      <c r="BL115" s="874"/>
      <c r="BM115" s="874"/>
      <c r="BN115" s="874"/>
      <c r="BO115" s="874"/>
      <c r="BP115" s="874"/>
      <c r="BQ115" s="874"/>
      <c r="BR115" s="874"/>
      <c r="BS115" s="874"/>
      <c r="BT115" s="874"/>
      <c r="BU115" s="874"/>
      <c r="BV115" s="874"/>
      <c r="BW115" s="874"/>
      <c r="BX115" s="874"/>
      <c r="BY115" s="874"/>
      <c r="BZ115" s="874"/>
      <c r="CA115" s="874"/>
      <c r="CB115" s="874"/>
      <c r="CC115" s="874"/>
      <c r="CD115" s="874"/>
      <c r="CE115" s="874"/>
      <c r="CF115" s="874"/>
      <c r="CG115" s="874"/>
      <c r="CH115" s="874"/>
      <c r="CI115" s="874"/>
      <c r="CJ115" s="874"/>
      <c r="CK115" s="874"/>
      <c r="CL115" s="874"/>
      <c r="CM115" s="874"/>
      <c r="CN115" s="874"/>
      <c r="CO115" s="874"/>
      <c r="CP115" s="874"/>
      <c r="CQ115" s="874"/>
      <c r="CR115" s="874"/>
      <c r="CS115" s="874"/>
      <c r="CT115" s="874"/>
      <c r="CU115" s="874"/>
      <c r="CV115" s="874"/>
      <c r="CW115" s="874"/>
      <c r="CX115" s="874"/>
      <c r="CY115" s="874"/>
      <c r="CZ115" s="874"/>
      <c r="DA115" s="874"/>
      <c r="DB115" s="874"/>
      <c r="DC115" s="874"/>
      <c r="DD115" s="874"/>
      <c r="DE115" s="874"/>
      <c r="DF115" s="874"/>
      <c r="DG115" s="874"/>
      <c r="DH115" s="874"/>
      <c r="DI115" s="874"/>
      <c r="DJ115" s="874"/>
      <c r="DK115" s="874"/>
      <c r="DL115" s="874"/>
      <c r="DM115" s="874"/>
      <c r="DN115" s="874"/>
      <c r="DO115" s="874"/>
      <c r="DP115" s="874"/>
      <c r="DQ115" s="874"/>
      <c r="DR115" s="874"/>
      <c r="DS115" s="874"/>
      <c r="DT115" s="874"/>
      <c r="DU115" s="874"/>
      <c r="DV115" s="874"/>
      <c r="DW115" s="874"/>
      <c r="DX115" s="874"/>
      <c r="DY115" s="874"/>
      <c r="DZ115" s="874"/>
      <c r="EA115" s="874"/>
      <c r="EB115" s="874"/>
      <c r="EC115" s="874"/>
      <c r="ED115" s="874"/>
      <c r="EE115" s="874"/>
      <c r="EF115" s="874"/>
      <c r="EG115" s="874"/>
      <c r="EH115" s="874"/>
      <c r="EI115" s="874"/>
      <c r="EJ115" s="874"/>
      <c r="EK115" s="874"/>
      <c r="EL115" s="874"/>
      <c r="EM115" s="874"/>
      <c r="EN115" s="874"/>
      <c r="EO115" s="874"/>
      <c r="EP115" s="874"/>
      <c r="EQ115" s="874"/>
      <c r="ER115" s="874"/>
      <c r="ES115" s="874"/>
      <c r="ET115" s="874"/>
      <c r="EU115" s="874"/>
      <c r="EV115" s="874"/>
      <c r="EW115" s="874"/>
      <c r="EX115" s="874"/>
      <c r="EY115" s="874"/>
      <c r="EZ115" s="874"/>
      <c r="FA115" s="874"/>
      <c r="FB115" s="874"/>
      <c r="FC115" s="874"/>
      <c r="FD115" s="874"/>
      <c r="FE115" s="874"/>
      <c r="FF115" s="874"/>
      <c r="FG115" s="874"/>
      <c r="FH115" s="874"/>
      <c r="FI115" s="874"/>
      <c r="FJ115" s="874"/>
      <c r="FK115" s="874"/>
      <c r="FL115" s="874"/>
      <c r="FM115" s="874"/>
      <c r="FN115" s="874"/>
      <c r="FO115" s="874"/>
      <c r="FP115" s="874"/>
      <c r="FQ115" s="874"/>
      <c r="FR115" s="874"/>
      <c r="FS115" s="874"/>
      <c r="FT115" s="874"/>
      <c r="FU115" s="874"/>
      <c r="FV115" s="874"/>
      <c r="FW115" s="874"/>
      <c r="FX115" s="874"/>
      <c r="FY115" s="874"/>
      <c r="FZ115" s="874"/>
      <c r="GA115" s="874"/>
      <c r="GB115" s="874"/>
      <c r="GC115" s="874"/>
      <c r="GD115" s="874"/>
      <c r="GE115" s="874"/>
      <c r="GF115" s="874"/>
      <c r="GG115" s="874"/>
      <c r="GH115" s="874"/>
      <c r="GI115" s="874"/>
      <c r="GJ115" s="874"/>
      <c r="GK115" s="874"/>
      <c r="GL115" s="874"/>
      <c r="GM115" s="874"/>
      <c r="GN115" s="874"/>
      <c r="GO115" s="874"/>
      <c r="GP115" s="874"/>
      <c r="GQ115" s="874"/>
      <c r="GR115" s="874"/>
      <c r="GS115" s="874"/>
      <c r="GT115" s="874"/>
      <c r="GU115" s="874"/>
      <c r="GV115" s="874"/>
      <c r="GW115" s="874"/>
      <c r="GX115" s="874"/>
      <c r="GY115" s="874"/>
      <c r="GZ115" s="874"/>
      <c r="HA115" s="874"/>
      <c r="HB115" s="874"/>
      <c r="HC115" s="874"/>
      <c r="HD115" s="874"/>
      <c r="HE115" s="874"/>
      <c r="HF115" s="874"/>
      <c r="HG115" s="874"/>
      <c r="HH115" s="874"/>
      <c r="HI115" s="874"/>
      <c r="HJ115" s="874"/>
      <c r="HK115" s="874"/>
      <c r="HL115" s="874"/>
      <c r="HM115" s="874"/>
      <c r="HN115" s="874"/>
      <c r="HO115" s="874"/>
      <c r="HP115" s="874"/>
      <c r="HQ115" s="874"/>
      <c r="HR115" s="874"/>
    </row>
    <row r="116" spans="1:226" ht="13.5" customHeight="1">
      <c r="A116" s="874"/>
      <c r="B116" s="874"/>
      <c r="C116" s="874"/>
      <c r="D116" s="874"/>
      <c r="E116" s="884"/>
      <c r="F116" s="884"/>
      <c r="G116" s="874"/>
      <c r="H116" s="874"/>
      <c r="I116" s="874"/>
      <c r="J116" s="874"/>
      <c r="K116" s="874"/>
      <c r="L116" s="874"/>
      <c r="M116" s="874"/>
      <c r="N116" s="874"/>
      <c r="O116" s="874"/>
      <c r="P116" s="874"/>
      <c r="Q116" s="874"/>
      <c r="R116" s="874"/>
      <c r="S116" s="874"/>
      <c r="T116" s="874"/>
      <c r="U116" s="874"/>
      <c r="V116" s="874"/>
      <c r="W116" s="874"/>
      <c r="X116" s="874"/>
      <c r="Y116" s="874"/>
      <c r="Z116" s="874"/>
      <c r="AA116" s="874"/>
      <c r="AB116" s="874"/>
      <c r="AC116" s="874"/>
      <c r="AD116" s="874"/>
      <c r="AE116" s="874"/>
      <c r="AF116" s="874"/>
      <c r="AG116" s="874"/>
      <c r="AH116" s="874"/>
      <c r="AI116" s="874"/>
      <c r="AJ116" s="874"/>
      <c r="AK116" s="874"/>
      <c r="AL116" s="874"/>
      <c r="AM116" s="874"/>
      <c r="AN116" s="874"/>
      <c r="AO116" s="874"/>
      <c r="AP116" s="874"/>
      <c r="AQ116" s="874"/>
      <c r="AR116" s="874"/>
      <c r="AS116" s="874"/>
      <c r="AT116" s="874"/>
      <c r="AU116" s="874"/>
      <c r="AV116" s="874"/>
      <c r="AW116" s="874"/>
      <c r="AX116" s="874"/>
      <c r="AY116" s="874"/>
      <c r="AZ116" s="874"/>
      <c r="BA116" s="874"/>
      <c r="BB116" s="874"/>
      <c r="BC116" s="874"/>
      <c r="BD116" s="874"/>
      <c r="BE116" s="874"/>
      <c r="BF116" s="874"/>
      <c r="BG116" s="874"/>
      <c r="BH116" s="874"/>
      <c r="BI116" s="874"/>
      <c r="BJ116" s="874"/>
      <c r="BK116" s="874"/>
      <c r="BL116" s="874"/>
      <c r="BM116" s="874"/>
      <c r="BN116" s="874"/>
      <c r="BO116" s="874"/>
      <c r="BP116" s="874"/>
      <c r="BQ116" s="874"/>
      <c r="BR116" s="874"/>
      <c r="BS116" s="874"/>
      <c r="BT116" s="874"/>
      <c r="BU116" s="874"/>
      <c r="BV116" s="874"/>
      <c r="BW116" s="874"/>
      <c r="BX116" s="874"/>
      <c r="BY116" s="874"/>
      <c r="BZ116" s="874"/>
      <c r="CA116" s="874"/>
      <c r="CB116" s="874"/>
      <c r="CC116" s="874"/>
      <c r="CD116" s="874"/>
      <c r="CE116" s="874"/>
      <c r="CF116" s="874"/>
      <c r="CG116" s="874"/>
      <c r="CH116" s="874"/>
      <c r="CI116" s="874"/>
      <c r="CJ116" s="874"/>
      <c r="CK116" s="874"/>
      <c r="CL116" s="874"/>
      <c r="CM116" s="874"/>
      <c r="CN116" s="874"/>
      <c r="CO116" s="874"/>
      <c r="CP116" s="874"/>
      <c r="CQ116" s="874"/>
      <c r="CR116" s="874"/>
      <c r="CS116" s="874"/>
      <c r="CT116" s="874"/>
      <c r="CU116" s="874"/>
      <c r="CV116" s="874"/>
      <c r="CW116" s="874"/>
      <c r="CX116" s="874"/>
      <c r="CY116" s="874"/>
      <c r="CZ116" s="874"/>
      <c r="DA116" s="874"/>
      <c r="DB116" s="874"/>
      <c r="DC116" s="874"/>
      <c r="DD116" s="874"/>
      <c r="DE116" s="874"/>
      <c r="DF116" s="874"/>
      <c r="DG116" s="874"/>
      <c r="DH116" s="874"/>
      <c r="DI116" s="874"/>
      <c r="DJ116" s="874"/>
      <c r="DK116" s="874"/>
      <c r="DL116" s="874"/>
      <c r="DM116" s="874"/>
      <c r="DN116" s="874"/>
      <c r="DO116" s="874"/>
      <c r="DP116" s="874"/>
      <c r="DQ116" s="874"/>
      <c r="DR116" s="874"/>
      <c r="DS116" s="874"/>
      <c r="DT116" s="874"/>
      <c r="DU116" s="874"/>
      <c r="DV116" s="874"/>
      <c r="DW116" s="874"/>
      <c r="DX116" s="874"/>
      <c r="DY116" s="874"/>
      <c r="DZ116" s="874"/>
      <c r="EA116" s="874"/>
      <c r="EB116" s="874"/>
      <c r="EC116" s="874"/>
      <c r="ED116" s="874"/>
      <c r="EE116" s="874"/>
      <c r="EF116" s="874"/>
      <c r="EG116" s="874"/>
      <c r="EH116" s="874"/>
      <c r="EI116" s="874"/>
      <c r="EJ116" s="874"/>
      <c r="EK116" s="874"/>
      <c r="EL116" s="874"/>
      <c r="EM116" s="874"/>
      <c r="EN116" s="874"/>
      <c r="EO116" s="874"/>
      <c r="EP116" s="874"/>
      <c r="EQ116" s="874"/>
      <c r="ER116" s="874"/>
      <c r="ES116" s="874"/>
      <c r="ET116" s="874"/>
      <c r="EU116" s="874"/>
      <c r="EV116" s="874"/>
      <c r="EW116" s="874"/>
      <c r="EX116" s="874"/>
      <c r="EY116" s="874"/>
      <c r="EZ116" s="874"/>
      <c r="FA116" s="874"/>
      <c r="FB116" s="874"/>
      <c r="FC116" s="874"/>
      <c r="FD116" s="874"/>
      <c r="FE116" s="874"/>
      <c r="FF116" s="874"/>
      <c r="FG116" s="874"/>
      <c r="FH116" s="874"/>
      <c r="FI116" s="874"/>
      <c r="FJ116" s="874"/>
      <c r="FK116" s="874"/>
      <c r="FL116" s="874"/>
      <c r="FM116" s="874"/>
      <c r="FN116" s="874"/>
      <c r="FO116" s="874"/>
      <c r="FP116" s="874"/>
      <c r="FQ116" s="874"/>
      <c r="FR116" s="874"/>
      <c r="FS116" s="874"/>
      <c r="FT116" s="874"/>
      <c r="FU116" s="874"/>
      <c r="FV116" s="874"/>
      <c r="FW116" s="874"/>
      <c r="FX116" s="874"/>
      <c r="FY116" s="874"/>
      <c r="FZ116" s="874"/>
      <c r="GA116" s="874"/>
      <c r="GB116" s="874"/>
      <c r="GC116" s="874"/>
      <c r="GD116" s="874"/>
      <c r="GE116" s="874"/>
      <c r="GF116" s="874"/>
      <c r="GG116" s="874"/>
      <c r="GH116" s="874"/>
      <c r="GI116" s="874"/>
      <c r="GJ116" s="874"/>
      <c r="GK116" s="874"/>
      <c r="GL116" s="874"/>
      <c r="GM116" s="874"/>
      <c r="GN116" s="874"/>
      <c r="GO116" s="874"/>
      <c r="GP116" s="874"/>
      <c r="GQ116" s="874"/>
      <c r="GR116" s="874"/>
      <c r="GS116" s="874"/>
      <c r="GT116" s="874"/>
      <c r="GU116" s="874"/>
      <c r="GV116" s="874"/>
      <c r="GW116" s="874"/>
      <c r="GX116" s="874"/>
      <c r="GY116" s="874"/>
      <c r="GZ116" s="874"/>
      <c r="HA116" s="874"/>
      <c r="HB116" s="874"/>
      <c r="HC116" s="874"/>
      <c r="HD116" s="874"/>
      <c r="HE116" s="874"/>
      <c r="HF116" s="874"/>
      <c r="HG116" s="874"/>
      <c r="HH116" s="874"/>
      <c r="HI116" s="874"/>
      <c r="HJ116" s="874"/>
      <c r="HK116" s="874"/>
      <c r="HL116" s="874"/>
      <c r="HM116" s="874"/>
      <c r="HN116" s="874"/>
      <c r="HO116" s="874"/>
      <c r="HP116" s="874"/>
      <c r="HQ116" s="874"/>
      <c r="HR116" s="874"/>
    </row>
    <row r="117" spans="1:226" ht="13.5" customHeight="1">
      <c r="A117" s="874"/>
      <c r="B117" s="874"/>
      <c r="C117" s="874"/>
      <c r="D117" s="874"/>
      <c r="E117" s="884"/>
      <c r="F117" s="884"/>
      <c r="G117" s="874"/>
      <c r="H117" s="874"/>
      <c r="I117" s="874"/>
      <c r="J117" s="874"/>
      <c r="K117" s="874"/>
      <c r="L117" s="874"/>
      <c r="M117" s="874"/>
      <c r="N117" s="874"/>
      <c r="O117" s="874"/>
      <c r="P117" s="874"/>
      <c r="Q117" s="874"/>
      <c r="R117" s="874"/>
      <c r="S117" s="874"/>
      <c r="T117" s="874"/>
      <c r="U117" s="874"/>
      <c r="V117" s="874"/>
      <c r="W117" s="874"/>
      <c r="X117" s="874"/>
      <c r="Y117" s="874"/>
      <c r="Z117" s="874"/>
      <c r="AA117" s="874"/>
      <c r="AB117" s="874"/>
      <c r="AC117" s="874"/>
      <c r="AD117" s="874"/>
      <c r="AE117" s="874"/>
      <c r="AF117" s="874"/>
      <c r="AG117" s="874"/>
      <c r="AH117" s="874"/>
      <c r="AI117" s="874"/>
      <c r="AJ117" s="874"/>
      <c r="AK117" s="874"/>
      <c r="AL117" s="874"/>
      <c r="AM117" s="874"/>
      <c r="AN117" s="874"/>
      <c r="AO117" s="874"/>
      <c r="AP117" s="874"/>
      <c r="AQ117" s="874"/>
      <c r="AR117" s="874"/>
      <c r="AS117" s="874"/>
      <c r="AT117" s="874"/>
      <c r="AU117" s="874"/>
      <c r="AV117" s="874"/>
      <c r="AW117" s="874"/>
      <c r="AX117" s="874"/>
      <c r="AY117" s="874"/>
      <c r="AZ117" s="874"/>
      <c r="BA117" s="874"/>
      <c r="BB117" s="874"/>
      <c r="BC117" s="874"/>
      <c r="BD117" s="874"/>
      <c r="BE117" s="874"/>
      <c r="BF117" s="874"/>
      <c r="BG117" s="874"/>
      <c r="BH117" s="874"/>
      <c r="BI117" s="874"/>
      <c r="BJ117" s="874"/>
      <c r="BK117" s="874"/>
      <c r="BL117" s="874"/>
      <c r="BM117" s="874"/>
      <c r="BN117" s="874"/>
      <c r="BO117" s="874"/>
      <c r="BP117" s="874"/>
      <c r="BQ117" s="874"/>
      <c r="BR117" s="874"/>
      <c r="BS117" s="874"/>
      <c r="BT117" s="874"/>
      <c r="BU117" s="874"/>
      <c r="BV117" s="874"/>
      <c r="BW117" s="874"/>
      <c r="BX117" s="874"/>
      <c r="BY117" s="874"/>
      <c r="BZ117" s="874"/>
      <c r="CA117" s="874"/>
      <c r="CB117" s="874"/>
      <c r="CC117" s="874"/>
      <c r="CD117" s="874"/>
      <c r="CE117" s="874"/>
      <c r="CF117" s="874"/>
      <c r="CG117" s="874"/>
      <c r="CH117" s="874"/>
      <c r="CI117" s="874"/>
      <c r="CJ117" s="874"/>
      <c r="CK117" s="874"/>
      <c r="CL117" s="874"/>
      <c r="CM117" s="874"/>
      <c r="CN117" s="874"/>
      <c r="CO117" s="874"/>
      <c r="CP117" s="874"/>
      <c r="CQ117" s="874"/>
      <c r="CR117" s="874"/>
      <c r="CS117" s="874"/>
      <c r="CT117" s="874"/>
      <c r="CU117" s="874"/>
      <c r="CV117" s="874"/>
      <c r="CW117" s="874"/>
      <c r="CX117" s="874"/>
      <c r="CY117" s="874"/>
      <c r="CZ117" s="874"/>
      <c r="DA117" s="874"/>
      <c r="DB117" s="874"/>
      <c r="DC117" s="874"/>
      <c r="DD117" s="874"/>
      <c r="DE117" s="874"/>
      <c r="DF117" s="874"/>
      <c r="DG117" s="874"/>
      <c r="DH117" s="874"/>
      <c r="DI117" s="874"/>
      <c r="DJ117" s="874"/>
      <c r="DK117" s="874"/>
      <c r="DL117" s="874"/>
      <c r="DM117" s="874"/>
      <c r="DN117" s="874"/>
      <c r="DO117" s="874"/>
      <c r="DP117" s="874"/>
      <c r="DQ117" s="874"/>
      <c r="DR117" s="874"/>
      <c r="DS117" s="874"/>
      <c r="DT117" s="874"/>
      <c r="DU117" s="874"/>
      <c r="DV117" s="874"/>
      <c r="DW117" s="874"/>
      <c r="DX117" s="874"/>
      <c r="DY117" s="874"/>
      <c r="DZ117" s="874"/>
      <c r="EA117" s="874"/>
      <c r="EB117" s="874"/>
      <c r="EC117" s="874"/>
      <c r="ED117" s="874"/>
      <c r="EE117" s="874"/>
      <c r="EF117" s="874"/>
      <c r="EG117" s="874"/>
      <c r="EH117" s="874"/>
      <c r="EI117" s="874"/>
      <c r="EJ117" s="874"/>
      <c r="EK117" s="874"/>
      <c r="EL117" s="874"/>
      <c r="EM117" s="874"/>
      <c r="EN117" s="874"/>
      <c r="EO117" s="874"/>
      <c r="EP117" s="874"/>
      <c r="EQ117" s="874"/>
      <c r="ER117" s="874"/>
      <c r="ES117" s="874"/>
      <c r="ET117" s="874"/>
      <c r="EU117" s="874"/>
      <c r="EV117" s="874"/>
      <c r="EW117" s="874"/>
      <c r="EX117" s="874"/>
      <c r="EY117" s="874"/>
      <c r="EZ117" s="874"/>
      <c r="FA117" s="874"/>
      <c r="FB117" s="874"/>
      <c r="FC117" s="874"/>
      <c r="FD117" s="874"/>
      <c r="FE117" s="874"/>
      <c r="FF117" s="874"/>
      <c r="FG117" s="874"/>
      <c r="FH117" s="874"/>
      <c r="FI117" s="874"/>
      <c r="FJ117" s="874"/>
      <c r="FK117" s="874"/>
      <c r="FL117" s="874"/>
      <c r="FM117" s="874"/>
      <c r="FN117" s="874"/>
      <c r="FO117" s="874"/>
      <c r="FP117" s="874"/>
      <c r="FQ117" s="874"/>
      <c r="FR117" s="874"/>
      <c r="FS117" s="874"/>
      <c r="FT117" s="874"/>
      <c r="FU117" s="874"/>
      <c r="FV117" s="874"/>
      <c r="FW117" s="874"/>
      <c r="FX117" s="874"/>
      <c r="FY117" s="874"/>
      <c r="FZ117" s="874"/>
      <c r="GA117" s="874"/>
      <c r="GB117" s="874"/>
      <c r="GC117" s="874"/>
      <c r="GD117" s="874"/>
      <c r="GE117" s="874"/>
      <c r="GF117" s="874"/>
      <c r="GG117" s="874"/>
      <c r="GH117" s="874"/>
      <c r="GI117" s="874"/>
      <c r="GJ117" s="874"/>
      <c r="GK117" s="874"/>
      <c r="GL117" s="874"/>
      <c r="GM117" s="874"/>
      <c r="GN117" s="874"/>
      <c r="GO117" s="874"/>
      <c r="GP117" s="874"/>
      <c r="GQ117" s="874"/>
      <c r="GR117" s="874"/>
      <c r="GS117" s="874"/>
      <c r="GT117" s="874"/>
      <c r="GU117" s="874"/>
      <c r="GV117" s="874"/>
      <c r="GW117" s="874"/>
      <c r="GX117" s="874"/>
      <c r="GY117" s="874"/>
      <c r="GZ117" s="874"/>
      <c r="HA117" s="874"/>
      <c r="HB117" s="874"/>
      <c r="HC117" s="874"/>
      <c r="HD117" s="874"/>
      <c r="HE117" s="874"/>
      <c r="HF117" s="874"/>
      <c r="HG117" s="874"/>
      <c r="HH117" s="874"/>
      <c r="HI117" s="874"/>
      <c r="HJ117" s="874"/>
      <c r="HK117" s="874"/>
      <c r="HL117" s="874"/>
      <c r="HM117" s="874"/>
      <c r="HN117" s="874"/>
      <c r="HO117" s="874"/>
      <c r="HP117" s="874"/>
      <c r="HQ117" s="874"/>
      <c r="HR117" s="874"/>
    </row>
    <row r="118" spans="1:226" ht="13.5" customHeight="1">
      <c r="A118" s="874"/>
      <c r="B118" s="874"/>
      <c r="C118" s="874"/>
      <c r="D118" s="874"/>
      <c r="E118" s="884"/>
      <c r="F118" s="884"/>
      <c r="G118" s="874"/>
      <c r="H118" s="874"/>
      <c r="I118" s="874"/>
      <c r="J118" s="874"/>
      <c r="K118" s="874"/>
      <c r="L118" s="874"/>
      <c r="M118" s="874"/>
      <c r="N118" s="874"/>
      <c r="O118" s="874"/>
      <c r="P118" s="874"/>
      <c r="Q118" s="874"/>
      <c r="R118" s="874"/>
      <c r="S118" s="874"/>
      <c r="T118" s="874"/>
      <c r="U118" s="874"/>
      <c r="V118" s="874"/>
      <c r="W118" s="874"/>
      <c r="X118" s="874"/>
      <c r="Y118" s="874"/>
      <c r="Z118" s="874"/>
      <c r="AA118" s="874"/>
      <c r="AB118" s="874"/>
      <c r="AC118" s="874"/>
      <c r="AD118" s="874"/>
      <c r="AE118" s="874"/>
      <c r="AF118" s="874"/>
      <c r="AG118" s="874"/>
      <c r="AH118" s="874"/>
      <c r="AI118" s="874"/>
      <c r="AJ118" s="874"/>
      <c r="AK118" s="874"/>
      <c r="AL118" s="874"/>
      <c r="AM118" s="874"/>
      <c r="AN118" s="874"/>
      <c r="AO118" s="874"/>
      <c r="AP118" s="874"/>
      <c r="AQ118" s="874"/>
      <c r="AR118" s="874"/>
      <c r="AS118" s="874"/>
      <c r="AT118" s="874"/>
      <c r="AU118" s="874"/>
      <c r="AV118" s="874"/>
      <c r="AW118" s="874"/>
      <c r="AX118" s="874"/>
      <c r="AY118" s="874"/>
      <c r="AZ118" s="874"/>
      <c r="BA118" s="874"/>
      <c r="BB118" s="874"/>
      <c r="BC118" s="874"/>
      <c r="BD118" s="874"/>
      <c r="BE118" s="874"/>
      <c r="BF118" s="874"/>
      <c r="BG118" s="874"/>
      <c r="BH118" s="874"/>
      <c r="BI118" s="874"/>
      <c r="BJ118" s="874"/>
      <c r="BK118" s="874"/>
      <c r="BL118" s="874"/>
      <c r="BM118" s="874"/>
      <c r="BN118" s="874"/>
      <c r="BO118" s="874"/>
      <c r="BP118" s="874"/>
      <c r="BQ118" s="874"/>
      <c r="BR118" s="874"/>
      <c r="BS118" s="874"/>
      <c r="BT118" s="874"/>
      <c r="BU118" s="874"/>
      <c r="BV118" s="874"/>
      <c r="BW118" s="874"/>
      <c r="BX118" s="874"/>
      <c r="BY118" s="874"/>
      <c r="BZ118" s="874"/>
      <c r="CA118" s="874"/>
      <c r="CB118" s="874"/>
      <c r="CC118" s="874"/>
      <c r="CD118" s="874"/>
      <c r="CE118" s="874"/>
      <c r="CF118" s="874"/>
      <c r="CG118" s="874"/>
      <c r="CH118" s="874"/>
      <c r="CI118" s="874"/>
      <c r="CJ118" s="874"/>
      <c r="CK118" s="874"/>
      <c r="CL118" s="874"/>
      <c r="CM118" s="874"/>
      <c r="CN118" s="874"/>
      <c r="CO118" s="874"/>
      <c r="CP118" s="874"/>
      <c r="CQ118" s="874"/>
      <c r="CR118" s="874"/>
      <c r="CS118" s="874"/>
      <c r="CT118" s="874"/>
      <c r="CU118" s="874"/>
      <c r="CV118" s="874"/>
      <c r="CW118" s="874"/>
      <c r="CX118" s="874"/>
      <c r="CY118" s="874"/>
      <c r="CZ118" s="874"/>
      <c r="DA118" s="874"/>
      <c r="DB118" s="874"/>
      <c r="DC118" s="874"/>
      <c r="DD118" s="874"/>
      <c r="DE118" s="874"/>
      <c r="DF118" s="874"/>
      <c r="DG118" s="874"/>
      <c r="DH118" s="874"/>
      <c r="DI118" s="874"/>
      <c r="DJ118" s="874"/>
      <c r="DK118" s="874"/>
      <c r="DL118" s="874"/>
      <c r="DM118" s="874"/>
      <c r="DN118" s="874"/>
      <c r="DO118" s="874"/>
      <c r="DP118" s="874"/>
      <c r="DQ118" s="874"/>
      <c r="DR118" s="874"/>
      <c r="DS118" s="874"/>
      <c r="DT118" s="874"/>
      <c r="DU118" s="874"/>
      <c r="DV118" s="874"/>
      <c r="DW118" s="874"/>
      <c r="DX118" s="874"/>
      <c r="DY118" s="874"/>
      <c r="DZ118" s="874"/>
      <c r="EA118" s="874"/>
      <c r="EB118" s="874"/>
      <c r="EC118" s="874"/>
      <c r="ED118" s="874"/>
      <c r="EE118" s="874"/>
      <c r="EF118" s="874"/>
      <c r="EG118" s="874"/>
      <c r="EH118" s="874"/>
      <c r="EI118" s="874"/>
      <c r="EJ118" s="874"/>
      <c r="EK118" s="874"/>
      <c r="EL118" s="874"/>
      <c r="EM118" s="874"/>
      <c r="EN118" s="874"/>
      <c r="EO118" s="874"/>
      <c r="EP118" s="874"/>
      <c r="EQ118" s="874"/>
      <c r="ER118" s="874"/>
      <c r="ES118" s="874"/>
      <c r="ET118" s="874"/>
      <c r="EU118" s="874"/>
      <c r="EV118" s="874"/>
      <c r="EW118" s="874"/>
      <c r="EX118" s="874"/>
      <c r="EY118" s="874"/>
      <c r="EZ118" s="874"/>
      <c r="FA118" s="874"/>
      <c r="FB118" s="874"/>
      <c r="FC118" s="874"/>
      <c r="FD118" s="874"/>
      <c r="FE118" s="874"/>
      <c r="FF118" s="874"/>
      <c r="FG118" s="874"/>
      <c r="FH118" s="874"/>
      <c r="FI118" s="874"/>
      <c r="FJ118" s="874"/>
      <c r="FK118" s="874"/>
      <c r="FL118" s="874"/>
      <c r="FM118" s="874"/>
      <c r="FN118" s="874"/>
      <c r="FO118" s="874"/>
      <c r="FP118" s="874"/>
      <c r="FQ118" s="874"/>
      <c r="FR118" s="874"/>
      <c r="FS118" s="874"/>
      <c r="FT118" s="874"/>
      <c r="FU118" s="874"/>
      <c r="FV118" s="874"/>
      <c r="FW118" s="874"/>
      <c r="FX118" s="874"/>
      <c r="FY118" s="874"/>
      <c r="FZ118" s="874"/>
      <c r="GA118" s="874"/>
      <c r="GB118" s="874"/>
      <c r="GC118" s="874"/>
      <c r="GD118" s="874"/>
      <c r="GE118" s="874"/>
      <c r="GF118" s="874"/>
      <c r="GG118" s="874"/>
      <c r="GH118" s="874"/>
      <c r="GI118" s="874"/>
      <c r="GJ118" s="874"/>
      <c r="GK118" s="874"/>
      <c r="GL118" s="874"/>
      <c r="GM118" s="874"/>
      <c r="GN118" s="874"/>
      <c r="GO118" s="874"/>
      <c r="GP118" s="874"/>
      <c r="GQ118" s="874"/>
      <c r="GR118" s="874"/>
      <c r="GS118" s="874"/>
      <c r="GT118" s="874"/>
      <c r="GU118" s="874"/>
      <c r="GV118" s="874"/>
      <c r="GW118" s="874"/>
      <c r="GX118" s="874"/>
      <c r="GY118" s="874"/>
      <c r="GZ118" s="874"/>
      <c r="HA118" s="874"/>
      <c r="HB118" s="874"/>
      <c r="HC118" s="874"/>
      <c r="HD118" s="874"/>
      <c r="HE118" s="874"/>
      <c r="HF118" s="874"/>
      <c r="HG118" s="874"/>
      <c r="HH118" s="874"/>
      <c r="HI118" s="874"/>
      <c r="HJ118" s="874"/>
      <c r="HK118" s="874"/>
      <c r="HL118" s="874"/>
      <c r="HM118" s="874"/>
      <c r="HN118" s="874"/>
      <c r="HO118" s="874"/>
      <c r="HP118" s="874"/>
      <c r="HQ118" s="874"/>
      <c r="HR118" s="874"/>
    </row>
    <row r="119" spans="1:226" ht="13.5" customHeight="1">
      <c r="A119" s="874"/>
      <c r="B119" s="874"/>
      <c r="C119" s="874"/>
      <c r="D119" s="874"/>
      <c r="E119" s="884"/>
      <c r="F119" s="884"/>
      <c r="G119" s="874"/>
      <c r="H119" s="874"/>
      <c r="I119" s="874"/>
      <c r="J119" s="874"/>
      <c r="K119" s="874"/>
      <c r="L119" s="874"/>
      <c r="M119" s="874"/>
      <c r="N119" s="874"/>
      <c r="O119" s="874"/>
      <c r="P119" s="874"/>
      <c r="Q119" s="874"/>
      <c r="R119" s="874"/>
      <c r="S119" s="874"/>
      <c r="T119" s="874"/>
      <c r="U119" s="874"/>
      <c r="V119" s="874"/>
      <c r="W119" s="874"/>
      <c r="X119" s="874"/>
      <c r="Y119" s="874"/>
      <c r="Z119" s="874"/>
      <c r="AA119" s="874"/>
      <c r="AB119" s="874"/>
      <c r="AC119" s="874"/>
      <c r="AD119" s="874"/>
      <c r="AE119" s="874"/>
      <c r="AF119" s="874"/>
      <c r="AG119" s="874"/>
      <c r="AH119" s="874"/>
      <c r="AI119" s="874"/>
      <c r="AJ119" s="874"/>
      <c r="AK119" s="874"/>
      <c r="AL119" s="874"/>
      <c r="AM119" s="874"/>
      <c r="AN119" s="874"/>
      <c r="AO119" s="874"/>
      <c r="AP119" s="874"/>
      <c r="AQ119" s="874"/>
      <c r="AR119" s="874"/>
      <c r="AS119" s="874"/>
      <c r="AT119" s="874"/>
      <c r="AU119" s="874"/>
      <c r="AV119" s="874"/>
      <c r="AW119" s="874"/>
      <c r="AX119" s="874"/>
      <c r="AY119" s="874"/>
      <c r="AZ119" s="874"/>
      <c r="BA119" s="874"/>
      <c r="BB119" s="874"/>
      <c r="BC119" s="874"/>
      <c r="BD119" s="874"/>
      <c r="BE119" s="874"/>
      <c r="BF119" s="874"/>
      <c r="BG119" s="874"/>
      <c r="BH119" s="874"/>
      <c r="BI119" s="874"/>
      <c r="BJ119" s="874"/>
      <c r="BK119" s="874"/>
      <c r="BL119" s="874"/>
      <c r="BM119" s="874"/>
      <c r="BN119" s="874"/>
      <c r="BO119" s="874"/>
      <c r="BP119" s="874"/>
      <c r="BQ119" s="874"/>
      <c r="BR119" s="874"/>
      <c r="BS119" s="874"/>
      <c r="BT119" s="874"/>
      <c r="BU119" s="874"/>
      <c r="BV119" s="874"/>
      <c r="BW119" s="874"/>
      <c r="BX119" s="874"/>
      <c r="BY119" s="874"/>
      <c r="BZ119" s="874"/>
      <c r="CA119" s="874"/>
      <c r="CB119" s="874"/>
      <c r="CC119" s="874"/>
      <c r="CD119" s="874"/>
      <c r="CE119" s="874"/>
      <c r="CF119" s="874"/>
      <c r="CG119" s="874"/>
      <c r="CH119" s="874"/>
      <c r="CI119" s="874"/>
      <c r="CJ119" s="874"/>
      <c r="CK119" s="874"/>
      <c r="CL119" s="874"/>
      <c r="CM119" s="874"/>
      <c r="CN119" s="874"/>
      <c r="CO119" s="874"/>
      <c r="CP119" s="874"/>
      <c r="CQ119" s="874"/>
      <c r="CR119" s="874"/>
      <c r="CS119" s="874"/>
      <c r="CT119" s="874"/>
      <c r="CU119" s="874"/>
      <c r="CV119" s="874"/>
      <c r="CW119" s="874"/>
      <c r="CX119" s="874"/>
      <c r="CY119" s="874"/>
      <c r="CZ119" s="874"/>
      <c r="DA119" s="874"/>
      <c r="DB119" s="874"/>
      <c r="DC119" s="874"/>
      <c r="DD119" s="874"/>
      <c r="DE119" s="874"/>
      <c r="DF119" s="874"/>
      <c r="DG119" s="874"/>
      <c r="DH119" s="874"/>
      <c r="DI119" s="874"/>
      <c r="DJ119" s="874"/>
      <c r="DK119" s="874"/>
      <c r="DL119" s="874"/>
      <c r="DM119" s="874"/>
      <c r="DN119" s="874"/>
      <c r="DO119" s="874"/>
      <c r="DP119" s="874"/>
      <c r="DQ119" s="874"/>
      <c r="DR119" s="874"/>
      <c r="DS119" s="874"/>
      <c r="DT119" s="874"/>
      <c r="DU119" s="874"/>
      <c r="DV119" s="874"/>
      <c r="DW119" s="874"/>
      <c r="DX119" s="874"/>
      <c r="DY119" s="874"/>
      <c r="DZ119" s="874"/>
      <c r="EA119" s="874"/>
      <c r="EB119" s="874"/>
      <c r="EC119" s="874"/>
      <c r="ED119" s="874"/>
      <c r="EE119" s="874"/>
      <c r="EF119" s="874"/>
      <c r="EG119" s="874"/>
      <c r="EH119" s="874"/>
      <c r="EI119" s="874"/>
      <c r="EJ119" s="874"/>
      <c r="EK119" s="874"/>
      <c r="EL119" s="874"/>
      <c r="EM119" s="874"/>
      <c r="EN119" s="874"/>
      <c r="EO119" s="874"/>
      <c r="EP119" s="874"/>
      <c r="EQ119" s="874"/>
      <c r="ER119" s="874"/>
      <c r="ES119" s="874"/>
      <c r="ET119" s="874"/>
      <c r="EU119" s="874"/>
      <c r="EV119" s="874"/>
      <c r="EW119" s="874"/>
      <c r="EX119" s="874"/>
      <c r="EY119" s="874"/>
      <c r="EZ119" s="874"/>
      <c r="FA119" s="874"/>
      <c r="FB119" s="874"/>
      <c r="FC119" s="874"/>
      <c r="FD119" s="874"/>
      <c r="FE119" s="874"/>
      <c r="FF119" s="874"/>
      <c r="FG119" s="874"/>
      <c r="FH119" s="874"/>
      <c r="FI119" s="874"/>
      <c r="FJ119" s="874"/>
      <c r="FK119" s="874"/>
      <c r="FL119" s="874"/>
      <c r="FM119" s="874"/>
      <c r="FN119" s="874"/>
      <c r="FO119" s="874"/>
      <c r="FP119" s="874"/>
      <c r="FQ119" s="874"/>
      <c r="FR119" s="874"/>
      <c r="FS119" s="874"/>
      <c r="FT119" s="874"/>
      <c r="FU119" s="874"/>
      <c r="FV119" s="874"/>
      <c r="FW119" s="874"/>
      <c r="FX119" s="874"/>
      <c r="FY119" s="874"/>
      <c r="FZ119" s="874"/>
      <c r="GA119" s="874"/>
      <c r="GB119" s="874"/>
      <c r="GC119" s="874"/>
      <c r="GD119" s="874"/>
      <c r="GE119" s="874"/>
      <c r="GF119" s="874"/>
      <c r="GG119" s="874"/>
      <c r="GH119" s="874"/>
      <c r="GI119" s="874"/>
      <c r="GJ119" s="874"/>
      <c r="GK119" s="874"/>
      <c r="GL119" s="874"/>
      <c r="GM119" s="874"/>
      <c r="GN119" s="874"/>
      <c r="GO119" s="874"/>
      <c r="GP119" s="874"/>
      <c r="GQ119" s="874"/>
      <c r="GR119" s="874"/>
      <c r="GS119" s="874"/>
      <c r="GT119" s="874"/>
      <c r="GU119" s="874"/>
      <c r="GV119" s="874"/>
      <c r="GW119" s="874"/>
      <c r="GX119" s="874"/>
      <c r="GY119" s="874"/>
      <c r="GZ119" s="874"/>
      <c r="HA119" s="874"/>
      <c r="HB119" s="874"/>
      <c r="HC119" s="874"/>
      <c r="HD119" s="874"/>
      <c r="HE119" s="874"/>
      <c r="HF119" s="874"/>
      <c r="HG119" s="874"/>
      <c r="HH119" s="874"/>
      <c r="HI119" s="874"/>
      <c r="HJ119" s="874"/>
      <c r="HK119" s="874"/>
      <c r="HL119" s="874"/>
      <c r="HM119" s="874"/>
      <c r="HN119" s="874"/>
      <c r="HO119" s="874"/>
      <c r="HP119" s="874"/>
      <c r="HQ119" s="874"/>
      <c r="HR119" s="874"/>
    </row>
    <row r="120" spans="1:226" ht="13.5" customHeight="1">
      <c r="A120" s="874"/>
      <c r="B120" s="874"/>
      <c r="C120" s="874"/>
      <c r="D120" s="874"/>
      <c r="E120" s="884"/>
      <c r="F120" s="884"/>
      <c r="G120" s="874"/>
      <c r="H120" s="874"/>
      <c r="I120" s="874"/>
      <c r="J120" s="874"/>
      <c r="K120" s="874"/>
      <c r="L120" s="874"/>
      <c r="M120" s="874"/>
      <c r="N120" s="874"/>
      <c r="O120" s="874"/>
      <c r="P120" s="874"/>
      <c r="Q120" s="874"/>
      <c r="R120" s="874"/>
      <c r="S120" s="874"/>
      <c r="T120" s="874"/>
      <c r="U120" s="874"/>
      <c r="V120" s="874"/>
      <c r="W120" s="874"/>
      <c r="X120" s="874"/>
      <c r="Y120" s="874"/>
      <c r="Z120" s="874"/>
      <c r="AA120" s="874"/>
      <c r="AB120" s="874"/>
      <c r="AC120" s="874"/>
      <c r="AD120" s="874"/>
      <c r="AE120" s="874"/>
      <c r="AF120" s="874"/>
      <c r="AG120" s="874"/>
      <c r="AH120" s="874"/>
      <c r="AI120" s="874"/>
      <c r="AJ120" s="874"/>
      <c r="AK120" s="874"/>
      <c r="AL120" s="874"/>
      <c r="AM120" s="874"/>
      <c r="AN120" s="874"/>
      <c r="AO120" s="874"/>
      <c r="AP120" s="874"/>
      <c r="AQ120" s="874"/>
      <c r="AR120" s="874"/>
      <c r="AS120" s="874"/>
      <c r="AT120" s="874"/>
      <c r="AU120" s="874"/>
      <c r="AV120" s="874"/>
      <c r="AW120" s="874"/>
      <c r="AX120" s="874"/>
      <c r="AY120" s="874"/>
      <c r="AZ120" s="874"/>
      <c r="BA120" s="874"/>
      <c r="BB120" s="874"/>
      <c r="BC120" s="874"/>
      <c r="BD120" s="874"/>
      <c r="BE120" s="874"/>
      <c r="BF120" s="874"/>
      <c r="BG120" s="874"/>
      <c r="BH120" s="874"/>
      <c r="BI120" s="874"/>
      <c r="BJ120" s="874"/>
      <c r="BK120" s="874"/>
      <c r="BL120" s="874"/>
      <c r="BM120" s="874"/>
      <c r="BN120" s="874"/>
      <c r="BO120" s="874"/>
      <c r="BP120" s="874"/>
      <c r="BQ120" s="874"/>
      <c r="BR120" s="874"/>
      <c r="BS120" s="874"/>
      <c r="BT120" s="874"/>
      <c r="BU120" s="874"/>
      <c r="BV120" s="874"/>
      <c r="BW120" s="874"/>
      <c r="BX120" s="874"/>
      <c r="BY120" s="874"/>
      <c r="BZ120" s="874"/>
      <c r="CA120" s="874"/>
      <c r="CB120" s="874"/>
      <c r="CC120" s="874"/>
      <c r="CD120" s="874"/>
      <c r="CE120" s="874"/>
      <c r="CF120" s="874"/>
      <c r="CG120" s="874"/>
      <c r="CH120" s="874"/>
      <c r="CI120" s="874"/>
      <c r="CJ120" s="874"/>
      <c r="CK120" s="874"/>
      <c r="CL120" s="874"/>
      <c r="CM120" s="874"/>
      <c r="CN120" s="874"/>
      <c r="CO120" s="874"/>
      <c r="CP120" s="874"/>
      <c r="CQ120" s="874"/>
      <c r="CR120" s="874"/>
      <c r="CS120" s="874"/>
      <c r="CT120" s="874"/>
      <c r="CU120" s="874"/>
      <c r="CV120" s="874"/>
      <c r="CW120" s="874"/>
      <c r="CX120" s="874"/>
      <c r="CY120" s="874"/>
      <c r="CZ120" s="874"/>
      <c r="DA120" s="874"/>
      <c r="DB120" s="874"/>
      <c r="DC120" s="874"/>
      <c r="DD120" s="874"/>
      <c r="DE120" s="874"/>
      <c r="DF120" s="874"/>
      <c r="DG120" s="874"/>
      <c r="DH120" s="874"/>
      <c r="DI120" s="874"/>
      <c r="DJ120" s="874"/>
      <c r="DK120" s="874"/>
      <c r="DL120" s="874"/>
      <c r="DM120" s="874"/>
      <c r="DN120" s="874"/>
      <c r="DO120" s="874"/>
      <c r="DP120" s="874"/>
      <c r="DQ120" s="874"/>
      <c r="DR120" s="874"/>
      <c r="DS120" s="874"/>
      <c r="DT120" s="874"/>
      <c r="DU120" s="874"/>
      <c r="DV120" s="874"/>
      <c r="DW120" s="874"/>
      <c r="DX120" s="874"/>
      <c r="DY120" s="874"/>
      <c r="DZ120" s="874"/>
      <c r="EA120" s="874"/>
      <c r="EB120" s="874"/>
      <c r="EC120" s="874"/>
      <c r="ED120" s="874"/>
      <c r="EE120" s="874"/>
      <c r="EF120" s="874"/>
      <c r="EG120" s="874"/>
      <c r="EH120" s="874"/>
      <c r="EI120" s="874"/>
      <c r="EJ120" s="874"/>
      <c r="EK120" s="874"/>
      <c r="EL120" s="874"/>
      <c r="EM120" s="874"/>
      <c r="EN120" s="874"/>
      <c r="EO120" s="874"/>
      <c r="EP120" s="874"/>
      <c r="EQ120" s="874"/>
      <c r="ER120" s="874"/>
      <c r="ES120" s="874"/>
      <c r="ET120" s="874"/>
      <c r="EU120" s="874"/>
      <c r="EV120" s="874"/>
      <c r="EW120" s="874"/>
      <c r="EX120" s="874"/>
      <c r="EY120" s="874"/>
      <c r="EZ120" s="874"/>
      <c r="FA120" s="874"/>
      <c r="FB120" s="874"/>
      <c r="FC120" s="874"/>
      <c r="FD120" s="874"/>
      <c r="FE120" s="874"/>
      <c r="FF120" s="874"/>
      <c r="FG120" s="874"/>
      <c r="FH120" s="874"/>
      <c r="FI120" s="874"/>
      <c r="FJ120" s="874"/>
      <c r="FK120" s="874"/>
      <c r="FL120" s="874"/>
      <c r="FM120" s="874"/>
      <c r="FN120" s="874"/>
      <c r="FO120" s="874"/>
      <c r="FP120" s="874"/>
      <c r="FQ120" s="874"/>
      <c r="FR120" s="874"/>
      <c r="FS120" s="874"/>
      <c r="FT120" s="874"/>
      <c r="FU120" s="874"/>
      <c r="FV120" s="874"/>
      <c r="FW120" s="874"/>
      <c r="FX120" s="874"/>
      <c r="FY120" s="874"/>
      <c r="FZ120" s="874"/>
      <c r="GA120" s="874"/>
      <c r="GB120" s="874"/>
      <c r="GC120" s="874"/>
      <c r="GD120" s="874"/>
      <c r="GE120" s="874"/>
      <c r="GF120" s="874"/>
      <c r="GG120" s="874"/>
      <c r="GH120" s="874"/>
      <c r="GI120" s="874"/>
      <c r="GJ120" s="874"/>
      <c r="GK120" s="874"/>
      <c r="GL120" s="874"/>
      <c r="GM120" s="874"/>
      <c r="GN120" s="874"/>
      <c r="GO120" s="874"/>
      <c r="GP120" s="874"/>
      <c r="GQ120" s="874"/>
      <c r="GR120" s="874"/>
      <c r="GS120" s="874"/>
      <c r="GT120" s="874"/>
      <c r="GU120" s="874"/>
      <c r="GV120" s="874"/>
      <c r="GW120" s="874"/>
      <c r="GX120" s="874"/>
      <c r="GY120" s="874"/>
      <c r="GZ120" s="874"/>
      <c r="HA120" s="874"/>
      <c r="HB120" s="874"/>
      <c r="HC120" s="874"/>
      <c r="HD120" s="874"/>
      <c r="HE120" s="874"/>
      <c r="HF120" s="874"/>
      <c r="HG120" s="874"/>
      <c r="HH120" s="874"/>
      <c r="HI120" s="874"/>
      <c r="HJ120" s="874"/>
      <c r="HK120" s="874"/>
      <c r="HL120" s="874"/>
      <c r="HM120" s="874"/>
      <c r="HN120" s="874"/>
      <c r="HO120" s="874"/>
      <c r="HP120" s="874"/>
      <c r="HQ120" s="874"/>
      <c r="HR120" s="874"/>
    </row>
    <row r="121" spans="1:226" ht="13.5" customHeight="1">
      <c r="A121" s="874"/>
      <c r="B121" s="874"/>
      <c r="C121" s="874"/>
      <c r="D121" s="874"/>
      <c r="E121" s="884"/>
      <c r="F121" s="884"/>
      <c r="G121" s="874"/>
      <c r="H121" s="874"/>
      <c r="I121" s="874"/>
      <c r="J121" s="874"/>
      <c r="K121" s="874"/>
      <c r="L121" s="874"/>
      <c r="M121" s="874"/>
      <c r="N121" s="874"/>
      <c r="O121" s="874"/>
      <c r="P121" s="874"/>
      <c r="Q121" s="874"/>
      <c r="R121" s="874"/>
      <c r="S121" s="874"/>
      <c r="T121" s="874"/>
      <c r="U121" s="874"/>
      <c r="V121" s="874"/>
      <c r="W121" s="874"/>
      <c r="X121" s="874"/>
      <c r="Y121" s="874"/>
      <c r="Z121" s="874"/>
      <c r="AA121" s="874"/>
      <c r="AB121" s="874"/>
      <c r="AC121" s="874"/>
      <c r="AD121" s="874"/>
      <c r="AE121" s="874"/>
      <c r="AF121" s="874"/>
      <c r="AG121" s="874"/>
      <c r="AH121" s="874"/>
      <c r="AI121" s="874"/>
      <c r="AJ121" s="874"/>
      <c r="AK121" s="874"/>
      <c r="AL121" s="874"/>
      <c r="AM121" s="874"/>
      <c r="AN121" s="874"/>
      <c r="AO121" s="874"/>
      <c r="AP121" s="874"/>
      <c r="AQ121" s="874"/>
      <c r="AR121" s="874"/>
      <c r="AS121" s="874"/>
      <c r="AT121" s="874"/>
      <c r="AU121" s="874"/>
      <c r="AV121" s="874"/>
      <c r="AW121" s="874"/>
      <c r="AX121" s="874"/>
      <c r="AY121" s="874"/>
      <c r="AZ121" s="874"/>
      <c r="BA121" s="874"/>
      <c r="BB121" s="874"/>
      <c r="BC121" s="874"/>
      <c r="BD121" s="874"/>
      <c r="BE121" s="874"/>
      <c r="BF121" s="874"/>
      <c r="BG121" s="874"/>
      <c r="BH121" s="874"/>
      <c r="BI121" s="874"/>
      <c r="BJ121" s="874"/>
      <c r="BK121" s="874"/>
      <c r="BL121" s="874"/>
      <c r="BM121" s="874"/>
      <c r="BN121" s="874"/>
      <c r="BO121" s="874"/>
      <c r="BP121" s="874"/>
      <c r="BQ121" s="874"/>
      <c r="BR121" s="874"/>
      <c r="BS121" s="874"/>
      <c r="BT121" s="874"/>
      <c r="BU121" s="874"/>
      <c r="BV121" s="874"/>
      <c r="BW121" s="874"/>
      <c r="BX121" s="874"/>
      <c r="BY121" s="874"/>
      <c r="BZ121" s="874"/>
      <c r="CA121" s="874"/>
      <c r="CB121" s="874"/>
      <c r="CC121" s="874"/>
      <c r="CD121" s="874"/>
      <c r="CE121" s="874"/>
      <c r="CF121" s="874"/>
      <c r="CG121" s="874"/>
      <c r="CH121" s="874"/>
      <c r="CI121" s="874"/>
      <c r="CJ121" s="874"/>
      <c r="CK121" s="874"/>
      <c r="CL121" s="874"/>
      <c r="CM121" s="874"/>
      <c r="CN121" s="874"/>
      <c r="CO121" s="874"/>
      <c r="CP121" s="874"/>
      <c r="CQ121" s="874"/>
      <c r="CR121" s="874"/>
      <c r="CS121" s="874"/>
      <c r="CT121" s="874"/>
      <c r="CU121" s="874"/>
      <c r="CV121" s="874"/>
      <c r="CW121" s="874"/>
      <c r="CX121" s="874"/>
      <c r="CY121" s="874"/>
      <c r="CZ121" s="874"/>
      <c r="DA121" s="874"/>
      <c r="DB121" s="874"/>
      <c r="DC121" s="874"/>
      <c r="DD121" s="874"/>
      <c r="DE121" s="874"/>
      <c r="DF121" s="874"/>
      <c r="DG121" s="874"/>
      <c r="DH121" s="874"/>
      <c r="DI121" s="874"/>
      <c r="DJ121" s="874"/>
      <c r="DK121" s="874"/>
      <c r="DL121" s="874"/>
      <c r="DM121" s="874"/>
      <c r="DN121" s="874"/>
      <c r="DO121" s="874"/>
      <c r="DP121" s="874"/>
      <c r="DQ121" s="874"/>
      <c r="DR121" s="874"/>
      <c r="DS121" s="874"/>
      <c r="DT121" s="874"/>
      <c r="DU121" s="874"/>
      <c r="DV121" s="874"/>
      <c r="DW121" s="874"/>
      <c r="DX121" s="874"/>
      <c r="DY121" s="874"/>
      <c r="DZ121" s="874"/>
      <c r="EA121" s="874"/>
      <c r="EB121" s="874"/>
      <c r="EC121" s="874"/>
      <c r="ED121" s="874"/>
      <c r="EE121" s="874"/>
      <c r="EF121" s="874"/>
      <c r="EG121" s="874"/>
      <c r="EH121" s="874"/>
      <c r="EI121" s="874"/>
      <c r="EJ121" s="874"/>
      <c r="EK121" s="874"/>
      <c r="EL121" s="874"/>
      <c r="EM121" s="874"/>
      <c r="EN121" s="874"/>
      <c r="EO121" s="874"/>
      <c r="EP121" s="874"/>
      <c r="EQ121" s="874"/>
      <c r="ER121" s="874"/>
      <c r="ES121" s="874"/>
      <c r="ET121" s="874"/>
      <c r="EU121" s="874"/>
      <c r="EV121" s="874"/>
      <c r="EW121" s="874"/>
      <c r="EX121" s="874"/>
      <c r="EY121" s="874"/>
      <c r="EZ121" s="874"/>
      <c r="FA121" s="874"/>
      <c r="FB121" s="874"/>
      <c r="FC121" s="874"/>
      <c r="FD121" s="874"/>
      <c r="FE121" s="874"/>
      <c r="FF121" s="874"/>
      <c r="FG121" s="874"/>
      <c r="FH121" s="874"/>
      <c r="FI121" s="874"/>
      <c r="FJ121" s="874"/>
      <c r="FK121" s="874"/>
      <c r="FL121" s="874"/>
      <c r="FM121" s="874"/>
      <c r="FN121" s="874"/>
      <c r="FO121" s="874"/>
      <c r="FP121" s="874"/>
      <c r="FQ121" s="874"/>
      <c r="FR121" s="874"/>
      <c r="FS121" s="874"/>
      <c r="FT121" s="874"/>
      <c r="FU121" s="874"/>
      <c r="FV121" s="874"/>
      <c r="FW121" s="874"/>
      <c r="FX121" s="874"/>
      <c r="FY121" s="874"/>
      <c r="FZ121" s="874"/>
      <c r="GA121" s="874"/>
      <c r="GB121" s="874"/>
      <c r="GC121" s="874"/>
      <c r="GD121" s="874"/>
      <c r="GE121" s="874"/>
      <c r="GF121" s="874"/>
      <c r="GG121" s="874"/>
      <c r="GH121" s="874"/>
      <c r="GI121" s="874"/>
      <c r="GJ121" s="874"/>
      <c r="GK121" s="874"/>
      <c r="GL121" s="874"/>
      <c r="GM121" s="874"/>
      <c r="GN121" s="874"/>
      <c r="GO121" s="874"/>
      <c r="GP121" s="874"/>
      <c r="GQ121" s="874"/>
      <c r="GR121" s="874"/>
      <c r="GS121" s="874"/>
      <c r="GT121" s="874"/>
      <c r="GU121" s="874"/>
      <c r="GV121" s="874"/>
      <c r="GW121" s="874"/>
      <c r="GX121" s="874"/>
      <c r="GY121" s="874"/>
      <c r="GZ121" s="874"/>
      <c r="HA121" s="874"/>
      <c r="HB121" s="874"/>
      <c r="HC121" s="874"/>
      <c r="HD121" s="874"/>
      <c r="HE121" s="874"/>
      <c r="HF121" s="874"/>
      <c r="HG121" s="874"/>
      <c r="HH121" s="874"/>
      <c r="HI121" s="874"/>
      <c r="HJ121" s="874"/>
      <c r="HK121" s="874"/>
      <c r="HL121" s="874"/>
      <c r="HM121" s="874"/>
      <c r="HN121" s="874"/>
      <c r="HO121" s="874"/>
      <c r="HP121" s="874"/>
      <c r="HQ121" s="874"/>
      <c r="HR121" s="874"/>
    </row>
    <row r="122" spans="1:226" ht="13.5" customHeight="1">
      <c r="A122" s="874"/>
      <c r="B122" s="874"/>
      <c r="C122" s="874"/>
      <c r="D122" s="874"/>
      <c r="E122" s="884"/>
      <c r="F122" s="884"/>
      <c r="G122" s="874"/>
      <c r="H122" s="874"/>
      <c r="I122" s="874"/>
      <c r="J122" s="874"/>
      <c r="K122" s="874"/>
      <c r="L122" s="874"/>
      <c r="M122" s="874"/>
      <c r="N122" s="874"/>
      <c r="O122" s="874"/>
      <c r="P122" s="874"/>
      <c r="Q122" s="874"/>
      <c r="R122" s="874"/>
      <c r="S122" s="874"/>
      <c r="T122" s="874"/>
      <c r="U122" s="874"/>
      <c r="V122" s="874"/>
      <c r="W122" s="874"/>
      <c r="X122" s="874"/>
      <c r="Y122" s="874"/>
      <c r="Z122" s="874"/>
      <c r="AA122" s="874"/>
      <c r="AB122" s="874"/>
      <c r="AC122" s="874"/>
      <c r="AD122" s="874"/>
      <c r="AE122" s="874"/>
      <c r="AF122" s="874"/>
      <c r="AG122" s="874"/>
      <c r="AH122" s="874"/>
      <c r="AI122" s="874"/>
      <c r="AJ122" s="874"/>
      <c r="AK122" s="874"/>
      <c r="AL122" s="874"/>
      <c r="AM122" s="874"/>
      <c r="AN122" s="874"/>
      <c r="AO122" s="874"/>
      <c r="AP122" s="874"/>
      <c r="AQ122" s="874"/>
      <c r="AR122" s="874"/>
      <c r="AS122" s="874"/>
      <c r="AT122" s="874"/>
      <c r="AU122" s="874"/>
      <c r="AV122" s="874"/>
      <c r="AW122" s="874"/>
      <c r="AX122" s="874"/>
      <c r="AY122" s="874"/>
      <c r="AZ122" s="874"/>
      <c r="BA122" s="874"/>
      <c r="BB122" s="874"/>
      <c r="BC122" s="874"/>
      <c r="BD122" s="874"/>
      <c r="BE122" s="874"/>
      <c r="BF122" s="874"/>
      <c r="BG122" s="874"/>
      <c r="BH122" s="874"/>
      <c r="BI122" s="874"/>
      <c r="BJ122" s="874"/>
      <c r="BK122" s="874"/>
      <c r="BL122" s="874"/>
      <c r="BM122" s="874"/>
      <c r="BN122" s="874"/>
      <c r="BO122" s="874"/>
      <c r="BP122" s="874"/>
      <c r="BQ122" s="874"/>
      <c r="BR122" s="874"/>
      <c r="BS122" s="874"/>
      <c r="BT122" s="874"/>
      <c r="BU122" s="874"/>
      <c r="BV122" s="874"/>
      <c r="BW122" s="874"/>
      <c r="BX122" s="874"/>
      <c r="BY122" s="874"/>
      <c r="BZ122" s="874"/>
      <c r="CA122" s="874"/>
      <c r="CB122" s="874"/>
      <c r="CC122" s="874"/>
      <c r="CD122" s="874"/>
      <c r="CE122" s="874"/>
      <c r="CF122" s="874"/>
      <c r="CG122" s="874"/>
      <c r="CH122" s="874"/>
      <c r="CI122" s="874"/>
      <c r="CJ122" s="874"/>
      <c r="CK122" s="874"/>
      <c r="CL122" s="874"/>
      <c r="CM122" s="874"/>
      <c r="CN122" s="874"/>
      <c r="CO122" s="874"/>
      <c r="CP122" s="874"/>
      <c r="CQ122" s="874"/>
      <c r="CR122" s="874"/>
      <c r="CS122" s="874"/>
      <c r="CT122" s="874"/>
      <c r="CU122" s="874"/>
      <c r="CV122" s="874"/>
      <c r="CW122" s="874"/>
      <c r="CX122" s="874"/>
      <c r="CY122" s="874"/>
      <c r="CZ122" s="874"/>
      <c r="DA122" s="874"/>
      <c r="DB122" s="874"/>
      <c r="DC122" s="874"/>
      <c r="DD122" s="874"/>
      <c r="DE122" s="874"/>
      <c r="DF122" s="874"/>
      <c r="DG122" s="874"/>
      <c r="DH122" s="874"/>
      <c r="DI122" s="874"/>
      <c r="DJ122" s="874"/>
      <c r="DK122" s="874"/>
      <c r="DL122" s="874"/>
      <c r="DM122" s="874"/>
      <c r="DN122" s="874"/>
      <c r="DO122" s="874"/>
      <c r="DP122" s="874"/>
      <c r="DQ122" s="874"/>
      <c r="DR122" s="874"/>
      <c r="DS122" s="874"/>
      <c r="DT122" s="874"/>
      <c r="DU122" s="874"/>
      <c r="DV122" s="874"/>
      <c r="DW122" s="874"/>
      <c r="DX122" s="874"/>
      <c r="DY122" s="874"/>
      <c r="DZ122" s="874"/>
      <c r="EA122" s="874"/>
      <c r="EB122" s="874"/>
      <c r="EC122" s="874"/>
      <c r="ED122" s="874"/>
      <c r="EE122" s="874"/>
      <c r="EF122" s="874"/>
      <c r="EG122" s="874"/>
      <c r="EH122" s="874"/>
      <c r="EI122" s="874"/>
      <c r="EJ122" s="874"/>
      <c r="EK122" s="874"/>
      <c r="EL122" s="874"/>
      <c r="EM122" s="874"/>
      <c r="EN122" s="874"/>
      <c r="EO122" s="874"/>
      <c r="EP122" s="874"/>
      <c r="EQ122" s="874"/>
      <c r="ER122" s="874"/>
      <c r="ES122" s="874"/>
      <c r="ET122" s="874"/>
      <c r="EU122" s="874"/>
      <c r="EV122" s="874"/>
      <c r="EW122" s="874"/>
      <c r="EX122" s="874"/>
      <c r="EY122" s="874"/>
      <c r="EZ122" s="874"/>
      <c r="FA122" s="874"/>
      <c r="FB122" s="874"/>
      <c r="FC122" s="874"/>
      <c r="FD122" s="874"/>
      <c r="FE122" s="874"/>
      <c r="FF122" s="874"/>
      <c r="FG122" s="874"/>
      <c r="FH122" s="874"/>
      <c r="FI122" s="874"/>
      <c r="FJ122" s="874"/>
      <c r="FK122" s="874"/>
      <c r="FL122" s="874"/>
      <c r="FM122" s="874"/>
      <c r="FN122" s="874"/>
      <c r="FO122" s="874"/>
      <c r="FP122" s="874"/>
      <c r="FQ122" s="874"/>
      <c r="FR122" s="874"/>
      <c r="FS122" s="874"/>
      <c r="FT122" s="874"/>
      <c r="FU122" s="874"/>
      <c r="FV122" s="874"/>
      <c r="FW122" s="874"/>
      <c r="FX122" s="874"/>
      <c r="FY122" s="874"/>
      <c r="FZ122" s="874"/>
      <c r="GA122" s="874"/>
      <c r="GB122" s="874"/>
      <c r="GC122" s="874"/>
      <c r="GD122" s="874"/>
      <c r="GE122" s="874"/>
      <c r="GF122" s="874"/>
      <c r="GG122" s="874"/>
      <c r="GH122" s="874"/>
      <c r="GI122" s="874"/>
      <c r="GJ122" s="874"/>
      <c r="GK122" s="874"/>
      <c r="GL122" s="874"/>
      <c r="GM122" s="874"/>
      <c r="GN122" s="874"/>
      <c r="GO122" s="874"/>
      <c r="GP122" s="874"/>
      <c r="GQ122" s="874"/>
      <c r="GR122" s="874"/>
      <c r="GS122" s="874"/>
      <c r="GT122" s="874"/>
      <c r="GU122" s="874"/>
      <c r="GV122" s="874"/>
      <c r="GW122" s="874"/>
      <c r="GX122" s="874"/>
      <c r="GY122" s="874"/>
      <c r="GZ122" s="874"/>
      <c r="HA122" s="874"/>
      <c r="HB122" s="874"/>
      <c r="HC122" s="874"/>
      <c r="HD122" s="874"/>
      <c r="HE122" s="874"/>
      <c r="HF122" s="874"/>
      <c r="HG122" s="874"/>
      <c r="HH122" s="874"/>
      <c r="HI122" s="874"/>
      <c r="HJ122" s="874"/>
      <c r="HK122" s="874"/>
      <c r="HL122" s="874"/>
      <c r="HM122" s="874"/>
      <c r="HN122" s="874"/>
      <c r="HO122" s="874"/>
      <c r="HP122" s="874"/>
      <c r="HQ122" s="874"/>
      <c r="HR122" s="874"/>
    </row>
    <row r="123" spans="1:226" ht="13.5" customHeight="1">
      <c r="A123" s="874"/>
      <c r="B123" s="874"/>
      <c r="C123" s="874"/>
      <c r="D123" s="874"/>
      <c r="E123" s="884"/>
      <c r="F123" s="884"/>
      <c r="G123" s="874"/>
      <c r="H123" s="874"/>
      <c r="I123" s="874"/>
      <c r="J123" s="874"/>
      <c r="K123" s="874"/>
      <c r="L123" s="874"/>
      <c r="M123" s="874"/>
      <c r="N123" s="874"/>
      <c r="O123" s="874"/>
      <c r="P123" s="874"/>
      <c r="Q123" s="874"/>
      <c r="R123" s="874"/>
      <c r="S123" s="874"/>
      <c r="T123" s="874"/>
      <c r="U123" s="874"/>
      <c r="V123" s="874"/>
      <c r="W123" s="874"/>
      <c r="X123" s="874"/>
      <c r="Y123" s="874"/>
      <c r="Z123" s="874"/>
      <c r="AA123" s="874"/>
      <c r="AB123" s="874"/>
      <c r="AC123" s="874"/>
      <c r="AD123" s="874"/>
      <c r="AE123" s="874"/>
      <c r="AF123" s="874"/>
      <c r="AG123" s="874"/>
      <c r="AH123" s="874"/>
      <c r="AI123" s="874"/>
      <c r="AJ123" s="874"/>
      <c r="AK123" s="874"/>
      <c r="AL123" s="874"/>
      <c r="AM123" s="874"/>
      <c r="AN123" s="874"/>
      <c r="AO123" s="874"/>
      <c r="AP123" s="874"/>
      <c r="AQ123" s="874"/>
      <c r="AR123" s="874"/>
      <c r="AS123" s="874"/>
      <c r="AT123" s="874"/>
      <c r="AU123" s="874"/>
      <c r="AV123" s="874"/>
      <c r="AW123" s="874"/>
      <c r="AX123" s="874"/>
      <c r="AY123" s="874"/>
      <c r="AZ123" s="874"/>
      <c r="BA123" s="874"/>
      <c r="BB123" s="874"/>
      <c r="BC123" s="874"/>
      <c r="BD123" s="874"/>
      <c r="BE123" s="874"/>
      <c r="BF123" s="874"/>
      <c r="BG123" s="874"/>
      <c r="BH123" s="874"/>
      <c r="BI123" s="874"/>
      <c r="BJ123" s="874"/>
      <c r="BK123" s="874"/>
      <c r="BL123" s="874"/>
      <c r="BM123" s="874"/>
      <c r="BN123" s="874"/>
      <c r="BO123" s="874"/>
      <c r="BP123" s="874"/>
      <c r="BQ123" s="874"/>
      <c r="BR123" s="874"/>
      <c r="BS123" s="874"/>
      <c r="BT123" s="874"/>
      <c r="BU123" s="874"/>
      <c r="BV123" s="874"/>
      <c r="BW123" s="874"/>
      <c r="BX123" s="874"/>
      <c r="BY123" s="874"/>
      <c r="BZ123" s="874"/>
      <c r="CA123" s="874"/>
      <c r="CB123" s="874"/>
      <c r="CC123" s="874"/>
      <c r="CD123" s="874"/>
      <c r="CE123" s="874"/>
      <c r="CF123" s="874"/>
      <c r="CG123" s="874"/>
      <c r="CH123" s="874"/>
      <c r="CI123" s="874"/>
      <c r="CJ123" s="874"/>
      <c r="CK123" s="874"/>
      <c r="CL123" s="874"/>
      <c r="CM123" s="874"/>
      <c r="CN123" s="874"/>
      <c r="CO123" s="874"/>
      <c r="CP123" s="874"/>
      <c r="CQ123" s="874"/>
      <c r="CR123" s="874"/>
      <c r="CS123" s="874"/>
      <c r="CT123" s="874"/>
      <c r="CU123" s="874"/>
      <c r="CV123" s="874"/>
      <c r="CW123" s="874"/>
      <c r="CX123" s="874"/>
      <c r="CY123" s="874"/>
      <c r="CZ123" s="874"/>
      <c r="DA123" s="874"/>
      <c r="DB123" s="874"/>
      <c r="DC123" s="874"/>
      <c r="DD123" s="874"/>
      <c r="DE123" s="874"/>
      <c r="DF123" s="874"/>
      <c r="DG123" s="874"/>
      <c r="DH123" s="874"/>
      <c r="DI123" s="874"/>
      <c r="DJ123" s="874"/>
      <c r="DK123" s="874"/>
      <c r="DL123" s="874"/>
      <c r="DM123" s="874"/>
      <c r="DN123" s="874"/>
      <c r="DO123" s="874"/>
      <c r="DP123" s="874"/>
      <c r="DQ123" s="874"/>
      <c r="DR123" s="874"/>
      <c r="DS123" s="874"/>
      <c r="DT123" s="874"/>
      <c r="DU123" s="874"/>
      <c r="DV123" s="874"/>
      <c r="DW123" s="874"/>
      <c r="DX123" s="874"/>
      <c r="DY123" s="874"/>
      <c r="DZ123" s="874"/>
      <c r="EA123" s="874"/>
      <c r="EB123" s="874"/>
      <c r="EC123" s="874"/>
      <c r="ED123" s="874"/>
      <c r="EE123" s="874"/>
      <c r="EF123" s="874"/>
      <c r="EG123" s="874"/>
      <c r="EH123" s="874"/>
      <c r="EI123" s="874"/>
      <c r="EJ123" s="874"/>
      <c r="EK123" s="874"/>
      <c r="EL123" s="874"/>
      <c r="EM123" s="874"/>
      <c r="EN123" s="874"/>
      <c r="EO123" s="874"/>
      <c r="EP123" s="874"/>
      <c r="EQ123" s="874"/>
      <c r="ER123" s="874"/>
      <c r="ES123" s="874"/>
      <c r="ET123" s="874"/>
      <c r="EU123" s="874"/>
      <c r="EV123" s="874"/>
      <c r="EW123" s="874"/>
      <c r="EX123" s="874"/>
      <c r="EY123" s="874"/>
      <c r="EZ123" s="874"/>
      <c r="FA123" s="874"/>
      <c r="FB123" s="874"/>
      <c r="FC123" s="874"/>
      <c r="FD123" s="874"/>
      <c r="FE123" s="874"/>
      <c r="FF123" s="874"/>
      <c r="FG123" s="874"/>
      <c r="FH123" s="874"/>
      <c r="FI123" s="874"/>
      <c r="FJ123" s="874"/>
      <c r="FK123" s="874"/>
      <c r="FL123" s="874"/>
      <c r="FM123" s="874"/>
      <c r="FN123" s="874"/>
      <c r="FO123" s="874"/>
      <c r="FP123" s="874"/>
      <c r="FQ123" s="874"/>
      <c r="FR123" s="874"/>
      <c r="FS123" s="874"/>
      <c r="FT123" s="874"/>
      <c r="FU123" s="874"/>
      <c r="FV123" s="874"/>
      <c r="FW123" s="874"/>
      <c r="FX123" s="874"/>
      <c r="FY123" s="874"/>
      <c r="FZ123" s="874"/>
      <c r="GA123" s="874"/>
      <c r="GB123" s="874"/>
      <c r="GC123" s="874"/>
      <c r="GD123" s="874"/>
      <c r="GE123" s="874"/>
      <c r="GF123" s="874"/>
      <c r="GG123" s="874"/>
      <c r="GH123" s="874"/>
      <c r="GI123" s="874"/>
      <c r="GJ123" s="874"/>
      <c r="GK123" s="874"/>
      <c r="GL123" s="874"/>
      <c r="GM123" s="874"/>
      <c r="GN123" s="874"/>
      <c r="GO123" s="874"/>
      <c r="GP123" s="874"/>
      <c r="GQ123" s="874"/>
      <c r="GR123" s="874"/>
      <c r="GS123" s="874"/>
      <c r="GT123" s="874"/>
      <c r="GU123" s="874"/>
      <c r="GV123" s="874"/>
      <c r="GW123" s="874"/>
      <c r="GX123" s="874"/>
      <c r="GY123" s="874"/>
      <c r="GZ123" s="874"/>
      <c r="HA123" s="874"/>
      <c r="HB123" s="874"/>
      <c r="HC123" s="874"/>
      <c r="HD123" s="874"/>
      <c r="HE123" s="874"/>
      <c r="HF123" s="874"/>
      <c r="HG123" s="874"/>
      <c r="HH123" s="874"/>
      <c r="HI123" s="874"/>
      <c r="HJ123" s="874"/>
      <c r="HK123" s="874"/>
      <c r="HL123" s="874"/>
      <c r="HM123" s="874"/>
      <c r="HN123" s="874"/>
      <c r="HO123" s="874"/>
      <c r="HP123" s="874"/>
      <c r="HQ123" s="874"/>
      <c r="HR123" s="874"/>
    </row>
    <row r="124" spans="1:226" ht="13.5" customHeight="1">
      <c r="A124" s="874"/>
      <c r="B124" s="874"/>
      <c r="C124" s="874"/>
      <c r="D124" s="874"/>
      <c r="E124" s="884"/>
      <c r="F124" s="884"/>
      <c r="G124" s="874"/>
      <c r="H124" s="874"/>
      <c r="I124" s="874"/>
      <c r="J124" s="874"/>
      <c r="K124" s="874"/>
      <c r="L124" s="874"/>
      <c r="M124" s="874"/>
      <c r="N124" s="874"/>
      <c r="O124" s="874"/>
      <c r="P124" s="874"/>
      <c r="Q124" s="874"/>
      <c r="R124" s="874"/>
      <c r="S124" s="874"/>
      <c r="T124" s="874"/>
      <c r="U124" s="874"/>
      <c r="V124" s="874"/>
      <c r="W124" s="874"/>
      <c r="X124" s="874"/>
      <c r="Y124" s="874"/>
      <c r="Z124" s="874"/>
      <c r="AA124" s="874"/>
      <c r="AB124" s="874"/>
      <c r="AC124" s="874"/>
      <c r="AD124" s="874"/>
      <c r="AE124" s="874"/>
      <c r="AF124" s="874"/>
      <c r="AG124" s="874"/>
      <c r="AH124" s="874"/>
      <c r="AI124" s="874"/>
      <c r="AJ124" s="874"/>
      <c r="AK124" s="874"/>
      <c r="AL124" s="874"/>
      <c r="AM124" s="874"/>
      <c r="AN124" s="874"/>
      <c r="AO124" s="874"/>
      <c r="AP124" s="874"/>
      <c r="AQ124" s="874"/>
      <c r="AR124" s="874"/>
      <c r="AS124" s="874"/>
      <c r="AT124" s="874"/>
      <c r="AU124" s="874"/>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4"/>
      <c r="BQ124" s="874"/>
      <c r="BR124" s="874"/>
      <c r="BS124" s="874"/>
      <c r="BT124" s="874"/>
      <c r="BU124" s="874"/>
      <c r="BV124" s="874"/>
      <c r="BW124" s="874"/>
      <c r="BX124" s="874"/>
      <c r="BY124" s="874"/>
      <c r="BZ124" s="874"/>
      <c r="CA124" s="874"/>
      <c r="CB124" s="874"/>
      <c r="CC124" s="874"/>
      <c r="CD124" s="874"/>
      <c r="CE124" s="874"/>
      <c r="CF124" s="874"/>
      <c r="CG124" s="874"/>
      <c r="CH124" s="874"/>
      <c r="CI124" s="874"/>
      <c r="CJ124" s="874"/>
      <c r="CK124" s="874"/>
      <c r="CL124" s="874"/>
      <c r="CM124" s="874"/>
      <c r="CN124" s="874"/>
      <c r="CO124" s="874"/>
      <c r="CP124" s="874"/>
      <c r="CQ124" s="874"/>
      <c r="CR124" s="874"/>
      <c r="CS124" s="874"/>
      <c r="CT124" s="874"/>
      <c r="CU124" s="874"/>
      <c r="CV124" s="874"/>
      <c r="CW124" s="874"/>
      <c r="CX124" s="874"/>
      <c r="CY124" s="874"/>
      <c r="CZ124" s="874"/>
      <c r="DA124" s="874"/>
      <c r="DB124" s="874"/>
      <c r="DC124" s="874"/>
      <c r="DD124" s="874"/>
      <c r="DE124" s="874"/>
      <c r="DF124" s="874"/>
      <c r="DG124" s="874"/>
      <c r="DH124" s="874"/>
      <c r="DI124" s="874"/>
      <c r="DJ124" s="874"/>
      <c r="DK124" s="874"/>
      <c r="DL124" s="874"/>
      <c r="DM124" s="874"/>
      <c r="DN124" s="874"/>
      <c r="DO124" s="874"/>
      <c r="DP124" s="874"/>
      <c r="DQ124" s="874"/>
      <c r="DR124" s="874"/>
      <c r="DS124" s="874"/>
      <c r="DT124" s="874"/>
      <c r="DU124" s="874"/>
      <c r="DV124" s="874"/>
      <c r="DW124" s="874"/>
      <c r="DX124" s="874"/>
      <c r="DY124" s="874"/>
      <c r="DZ124" s="874"/>
      <c r="EA124" s="874"/>
      <c r="EB124" s="874"/>
      <c r="EC124" s="874"/>
      <c r="ED124" s="874"/>
      <c r="EE124" s="874"/>
      <c r="EF124" s="874"/>
      <c r="EG124" s="874"/>
      <c r="EH124" s="874"/>
      <c r="EI124" s="874"/>
      <c r="EJ124" s="874"/>
      <c r="EK124" s="874"/>
      <c r="EL124" s="874"/>
      <c r="EM124" s="874"/>
      <c r="EN124" s="874"/>
      <c r="EO124" s="874"/>
      <c r="EP124" s="874"/>
      <c r="EQ124" s="874"/>
      <c r="ER124" s="874"/>
      <c r="ES124" s="874"/>
      <c r="ET124" s="874"/>
      <c r="EU124" s="874"/>
      <c r="EV124" s="874"/>
      <c r="EW124" s="874"/>
      <c r="EX124" s="874"/>
      <c r="EY124" s="874"/>
      <c r="EZ124" s="874"/>
      <c r="FA124" s="874"/>
      <c r="FB124" s="874"/>
      <c r="FC124" s="874"/>
      <c r="FD124" s="874"/>
      <c r="FE124" s="874"/>
      <c r="FF124" s="874"/>
      <c r="FG124" s="874"/>
      <c r="FH124" s="874"/>
      <c r="FI124" s="874"/>
      <c r="FJ124" s="874"/>
      <c r="FK124" s="874"/>
      <c r="FL124" s="874"/>
      <c r="FM124" s="874"/>
      <c r="FN124" s="874"/>
      <c r="FO124" s="874"/>
      <c r="FP124" s="874"/>
      <c r="FQ124" s="874"/>
      <c r="FR124" s="874"/>
      <c r="FS124" s="874"/>
      <c r="FT124" s="874"/>
      <c r="FU124" s="874"/>
      <c r="FV124" s="874"/>
      <c r="FW124" s="874"/>
      <c r="FX124" s="874"/>
      <c r="FY124" s="874"/>
      <c r="FZ124" s="874"/>
      <c r="GA124" s="874"/>
      <c r="GB124" s="874"/>
      <c r="GC124" s="874"/>
      <c r="GD124" s="874"/>
      <c r="GE124" s="874"/>
      <c r="GF124" s="874"/>
      <c r="GG124" s="874"/>
      <c r="GH124" s="874"/>
      <c r="GI124" s="874"/>
      <c r="GJ124" s="874"/>
      <c r="GK124" s="874"/>
      <c r="GL124" s="874"/>
      <c r="GM124" s="874"/>
      <c r="GN124" s="874"/>
      <c r="GO124" s="874"/>
      <c r="GP124" s="874"/>
      <c r="GQ124" s="874"/>
      <c r="GR124" s="874"/>
      <c r="GS124" s="874"/>
      <c r="GT124" s="874"/>
      <c r="GU124" s="874"/>
      <c r="GV124" s="874"/>
      <c r="GW124" s="874"/>
      <c r="GX124" s="874"/>
      <c r="GY124" s="874"/>
      <c r="GZ124" s="874"/>
      <c r="HA124" s="874"/>
      <c r="HB124" s="874"/>
      <c r="HC124" s="874"/>
      <c r="HD124" s="874"/>
      <c r="HE124" s="874"/>
      <c r="HF124" s="874"/>
      <c r="HG124" s="874"/>
      <c r="HH124" s="874"/>
      <c r="HI124" s="874"/>
      <c r="HJ124" s="874"/>
      <c r="HK124" s="874"/>
      <c r="HL124" s="874"/>
      <c r="HM124" s="874"/>
      <c r="HN124" s="874"/>
      <c r="HO124" s="874"/>
      <c r="HP124" s="874"/>
      <c r="HQ124" s="874"/>
      <c r="HR124" s="874"/>
    </row>
    <row r="125" spans="1:226" ht="13.5" customHeight="1">
      <c r="A125" s="874"/>
      <c r="B125" s="874"/>
      <c r="C125" s="874"/>
      <c r="D125" s="874"/>
      <c r="E125" s="884"/>
      <c r="F125" s="884"/>
      <c r="G125" s="874"/>
      <c r="H125" s="874"/>
      <c r="I125" s="874"/>
      <c r="J125" s="874"/>
      <c r="K125" s="874"/>
      <c r="L125" s="874"/>
      <c r="M125" s="874"/>
      <c r="N125" s="874"/>
      <c r="O125" s="874"/>
      <c r="P125" s="874"/>
      <c r="Q125" s="874"/>
      <c r="R125" s="874"/>
      <c r="S125" s="874"/>
      <c r="T125" s="874"/>
      <c r="U125" s="874"/>
      <c r="V125" s="874"/>
      <c r="W125" s="874"/>
      <c r="X125" s="874"/>
      <c r="Y125" s="874"/>
      <c r="Z125" s="874"/>
      <c r="AA125" s="874"/>
      <c r="AB125" s="874"/>
      <c r="AC125" s="874"/>
      <c r="AD125" s="874"/>
      <c r="AE125" s="874"/>
      <c r="AF125" s="874"/>
      <c r="AG125" s="874"/>
      <c r="AH125" s="874"/>
      <c r="AI125" s="874"/>
      <c r="AJ125" s="874"/>
      <c r="AK125" s="874"/>
      <c r="AL125" s="874"/>
      <c r="AM125" s="874"/>
      <c r="AN125" s="874"/>
      <c r="AO125" s="874"/>
      <c r="AP125" s="874"/>
      <c r="AQ125" s="874"/>
      <c r="AR125" s="874"/>
      <c r="AS125" s="874"/>
      <c r="AT125" s="874"/>
      <c r="AU125" s="874"/>
      <c r="AV125" s="874"/>
      <c r="AW125" s="874"/>
      <c r="AX125" s="874"/>
      <c r="AY125" s="874"/>
      <c r="AZ125" s="874"/>
      <c r="BA125" s="874"/>
      <c r="BB125" s="874"/>
      <c r="BC125" s="874"/>
      <c r="BD125" s="874"/>
      <c r="BE125" s="874"/>
      <c r="BF125" s="874"/>
      <c r="BG125" s="874"/>
      <c r="BH125" s="874"/>
      <c r="BI125" s="874"/>
      <c r="BJ125" s="874"/>
      <c r="BK125" s="874"/>
      <c r="BL125" s="874"/>
      <c r="BM125" s="874"/>
      <c r="BN125" s="874"/>
      <c r="BO125" s="874"/>
      <c r="BP125" s="874"/>
      <c r="BQ125" s="874"/>
      <c r="BR125" s="874"/>
      <c r="BS125" s="874"/>
      <c r="BT125" s="874"/>
      <c r="BU125" s="874"/>
      <c r="BV125" s="874"/>
      <c r="BW125" s="874"/>
      <c r="BX125" s="874"/>
      <c r="BY125" s="874"/>
      <c r="BZ125" s="874"/>
      <c r="CA125" s="874"/>
      <c r="CB125" s="874"/>
      <c r="CC125" s="874"/>
      <c r="CD125" s="874"/>
      <c r="CE125" s="874"/>
      <c r="CF125" s="874"/>
      <c r="CG125" s="874"/>
      <c r="CH125" s="874"/>
      <c r="CI125" s="874"/>
      <c r="CJ125" s="874"/>
      <c r="CK125" s="874"/>
      <c r="CL125" s="874"/>
      <c r="CM125" s="874"/>
      <c r="CN125" s="874"/>
      <c r="CO125" s="874"/>
      <c r="CP125" s="874"/>
      <c r="CQ125" s="874"/>
      <c r="CR125" s="874"/>
      <c r="CS125" s="874"/>
      <c r="CT125" s="874"/>
      <c r="CU125" s="874"/>
      <c r="CV125" s="874"/>
      <c r="CW125" s="874"/>
      <c r="CX125" s="874"/>
      <c r="CY125" s="874"/>
      <c r="CZ125" s="874"/>
      <c r="DA125" s="874"/>
      <c r="DB125" s="874"/>
      <c r="DC125" s="874"/>
      <c r="DD125" s="874"/>
      <c r="DE125" s="874"/>
      <c r="DF125" s="874"/>
      <c r="DG125" s="874"/>
      <c r="DH125" s="874"/>
      <c r="DI125" s="874"/>
      <c r="DJ125" s="874"/>
      <c r="DK125" s="874"/>
      <c r="DL125" s="874"/>
      <c r="DM125" s="874"/>
      <c r="DN125" s="874"/>
      <c r="DO125" s="874"/>
      <c r="DP125" s="874"/>
      <c r="DQ125" s="874"/>
      <c r="DR125" s="874"/>
      <c r="DS125" s="874"/>
      <c r="DT125" s="874"/>
      <c r="DU125" s="874"/>
      <c r="DV125" s="874"/>
      <c r="DW125" s="874"/>
      <c r="DX125" s="874"/>
      <c r="DY125" s="874"/>
      <c r="DZ125" s="874"/>
      <c r="EA125" s="874"/>
      <c r="EB125" s="874"/>
      <c r="EC125" s="874"/>
      <c r="ED125" s="874"/>
      <c r="EE125" s="874"/>
      <c r="EF125" s="874"/>
      <c r="EG125" s="874"/>
      <c r="EH125" s="874"/>
      <c r="EI125" s="874"/>
      <c r="EJ125" s="874"/>
      <c r="EK125" s="874"/>
      <c r="EL125" s="874"/>
      <c r="EM125" s="874"/>
      <c r="EN125" s="874"/>
      <c r="EO125" s="874"/>
      <c r="EP125" s="874"/>
      <c r="EQ125" s="874"/>
      <c r="ER125" s="874"/>
      <c r="ES125" s="874"/>
      <c r="ET125" s="874"/>
      <c r="EU125" s="874"/>
      <c r="EV125" s="874"/>
      <c r="EW125" s="874"/>
      <c r="EX125" s="874"/>
      <c r="EY125" s="874"/>
      <c r="EZ125" s="874"/>
      <c r="FA125" s="874"/>
      <c r="FB125" s="874"/>
      <c r="FC125" s="874"/>
      <c r="FD125" s="874"/>
      <c r="FE125" s="874"/>
      <c r="FF125" s="874"/>
      <c r="FG125" s="874"/>
      <c r="FH125" s="874"/>
      <c r="FI125" s="874"/>
      <c r="FJ125" s="874"/>
      <c r="FK125" s="874"/>
      <c r="FL125" s="874"/>
      <c r="FM125" s="874"/>
      <c r="FN125" s="874"/>
      <c r="FO125" s="874"/>
      <c r="FP125" s="874"/>
      <c r="FQ125" s="874"/>
      <c r="FR125" s="874"/>
      <c r="FS125" s="874"/>
      <c r="FT125" s="874"/>
      <c r="FU125" s="874"/>
      <c r="FV125" s="874"/>
      <c r="FW125" s="874"/>
      <c r="FX125" s="874"/>
      <c r="FY125" s="874"/>
      <c r="FZ125" s="874"/>
      <c r="GA125" s="874"/>
      <c r="GB125" s="874"/>
      <c r="GC125" s="874"/>
      <c r="GD125" s="874"/>
      <c r="GE125" s="874"/>
      <c r="GF125" s="874"/>
      <c r="GG125" s="874"/>
      <c r="GH125" s="874"/>
      <c r="GI125" s="874"/>
      <c r="GJ125" s="874"/>
      <c r="GK125" s="874"/>
      <c r="GL125" s="874"/>
      <c r="GM125" s="874"/>
      <c r="GN125" s="874"/>
      <c r="GO125" s="874"/>
      <c r="GP125" s="874"/>
      <c r="GQ125" s="874"/>
      <c r="GR125" s="874"/>
      <c r="GS125" s="874"/>
      <c r="GT125" s="874"/>
      <c r="GU125" s="874"/>
      <c r="GV125" s="874"/>
      <c r="GW125" s="874"/>
      <c r="GX125" s="874"/>
      <c r="GY125" s="874"/>
      <c r="GZ125" s="874"/>
      <c r="HA125" s="874"/>
      <c r="HB125" s="874"/>
      <c r="HC125" s="874"/>
      <c r="HD125" s="874"/>
      <c r="HE125" s="874"/>
      <c r="HF125" s="874"/>
      <c r="HG125" s="874"/>
      <c r="HH125" s="874"/>
      <c r="HI125" s="874"/>
      <c r="HJ125" s="874"/>
      <c r="HK125" s="874"/>
      <c r="HL125" s="874"/>
      <c r="HM125" s="874"/>
      <c r="HN125" s="874"/>
      <c r="HO125" s="874"/>
      <c r="HP125" s="874"/>
      <c r="HQ125" s="874"/>
      <c r="HR125" s="874"/>
    </row>
    <row r="126" spans="1:226" ht="13.5" customHeight="1">
      <c r="A126" s="874"/>
      <c r="B126" s="874"/>
      <c r="C126" s="874"/>
      <c r="D126" s="874"/>
      <c r="E126" s="884"/>
      <c r="F126" s="884"/>
      <c r="G126" s="874"/>
      <c r="H126" s="874"/>
      <c r="I126" s="874"/>
      <c r="J126" s="874"/>
      <c r="K126" s="874"/>
      <c r="L126" s="874"/>
      <c r="M126" s="874"/>
      <c r="N126" s="874"/>
      <c r="O126" s="874"/>
      <c r="P126" s="874"/>
      <c r="Q126" s="874"/>
      <c r="R126" s="874"/>
      <c r="S126" s="874"/>
      <c r="T126" s="874"/>
      <c r="U126" s="874"/>
      <c r="V126" s="874"/>
      <c r="W126" s="874"/>
      <c r="X126" s="874"/>
      <c r="Y126" s="874"/>
      <c r="Z126" s="874"/>
      <c r="AA126" s="874"/>
      <c r="AB126" s="874"/>
      <c r="AC126" s="874"/>
      <c r="AD126" s="874"/>
      <c r="AE126" s="874"/>
      <c r="AF126" s="874"/>
      <c r="AG126" s="874"/>
      <c r="AH126" s="874"/>
      <c r="AI126" s="874"/>
      <c r="AJ126" s="874"/>
      <c r="AK126" s="874"/>
      <c r="AL126" s="874"/>
      <c r="AM126" s="874"/>
      <c r="AN126" s="874"/>
      <c r="AO126" s="874"/>
      <c r="AP126" s="874"/>
      <c r="AQ126" s="874"/>
      <c r="AR126" s="874"/>
      <c r="AS126" s="874"/>
      <c r="AT126" s="874"/>
      <c r="AU126" s="874"/>
      <c r="AV126" s="874"/>
      <c r="AW126" s="874"/>
      <c r="AX126" s="874"/>
      <c r="AY126" s="874"/>
      <c r="AZ126" s="874"/>
      <c r="BA126" s="874"/>
      <c r="BB126" s="874"/>
      <c r="BC126" s="874"/>
      <c r="BD126" s="874"/>
      <c r="BE126" s="874"/>
      <c r="BF126" s="874"/>
      <c r="BG126" s="874"/>
      <c r="BH126" s="874"/>
      <c r="BI126" s="874"/>
      <c r="BJ126" s="874"/>
      <c r="BK126" s="874"/>
      <c r="BL126" s="874"/>
      <c r="BM126" s="874"/>
      <c r="BN126" s="874"/>
      <c r="BO126" s="874"/>
      <c r="BP126" s="874"/>
      <c r="BQ126" s="874"/>
      <c r="BR126" s="874"/>
      <c r="BS126" s="874"/>
      <c r="BT126" s="874"/>
      <c r="BU126" s="874"/>
      <c r="BV126" s="874"/>
      <c r="BW126" s="874"/>
      <c r="BX126" s="874"/>
      <c r="BY126" s="874"/>
      <c r="BZ126" s="874"/>
      <c r="CA126" s="874"/>
      <c r="CB126" s="874"/>
      <c r="CC126" s="874"/>
      <c r="CD126" s="874"/>
      <c r="CE126" s="874"/>
      <c r="CF126" s="874"/>
      <c r="CG126" s="874"/>
      <c r="CH126" s="874"/>
      <c r="CI126" s="874"/>
      <c r="CJ126" s="874"/>
      <c r="CK126" s="874"/>
      <c r="CL126" s="874"/>
      <c r="CM126" s="874"/>
      <c r="CN126" s="874"/>
      <c r="CO126" s="874"/>
      <c r="CP126" s="874"/>
      <c r="CQ126" s="874"/>
      <c r="CR126" s="874"/>
      <c r="CS126" s="874"/>
      <c r="CT126" s="874"/>
      <c r="CU126" s="874"/>
      <c r="CV126" s="874"/>
      <c r="CW126" s="874"/>
      <c r="CX126" s="874"/>
      <c r="CY126" s="874"/>
      <c r="CZ126" s="874"/>
      <c r="DA126" s="874"/>
      <c r="DB126" s="874"/>
      <c r="DC126" s="874"/>
      <c r="DD126" s="874"/>
      <c r="DE126" s="874"/>
      <c r="DF126" s="874"/>
      <c r="DG126" s="874"/>
      <c r="DH126" s="874"/>
      <c r="DI126" s="874"/>
      <c r="DJ126" s="874"/>
      <c r="DK126" s="874"/>
      <c r="DL126" s="874"/>
      <c r="DM126" s="874"/>
      <c r="DN126" s="874"/>
      <c r="DO126" s="874"/>
      <c r="DP126" s="874"/>
      <c r="DQ126" s="874"/>
      <c r="DR126" s="874"/>
      <c r="DS126" s="874"/>
      <c r="DT126" s="874"/>
      <c r="DU126" s="874"/>
      <c r="DV126" s="874"/>
      <c r="DW126" s="874"/>
      <c r="DX126" s="874"/>
      <c r="DY126" s="874"/>
      <c r="DZ126" s="874"/>
      <c r="EA126" s="874"/>
      <c r="EB126" s="874"/>
      <c r="EC126" s="874"/>
      <c r="ED126" s="874"/>
      <c r="EE126" s="874"/>
      <c r="EF126" s="874"/>
      <c r="EG126" s="874"/>
      <c r="EH126" s="874"/>
      <c r="EI126" s="874"/>
      <c r="EJ126" s="874"/>
      <c r="EK126" s="874"/>
      <c r="EL126" s="874"/>
      <c r="EM126" s="874"/>
      <c r="EN126" s="874"/>
      <c r="EO126" s="874"/>
      <c r="EP126" s="874"/>
      <c r="EQ126" s="874"/>
      <c r="ER126" s="874"/>
      <c r="ES126" s="874"/>
      <c r="ET126" s="874"/>
      <c r="EU126" s="874"/>
      <c r="EV126" s="874"/>
      <c r="EW126" s="874"/>
      <c r="EX126" s="874"/>
      <c r="EY126" s="874"/>
      <c r="EZ126" s="874"/>
      <c r="FA126" s="874"/>
      <c r="FB126" s="874"/>
      <c r="FC126" s="874"/>
      <c r="FD126" s="874"/>
      <c r="FE126" s="874"/>
      <c r="FF126" s="874"/>
      <c r="FG126" s="874"/>
      <c r="FH126" s="874"/>
      <c r="FI126" s="874"/>
      <c r="FJ126" s="874"/>
      <c r="FK126" s="874"/>
      <c r="FL126" s="874"/>
      <c r="FM126" s="874"/>
      <c r="FN126" s="874"/>
      <c r="FO126" s="874"/>
      <c r="FP126" s="874"/>
      <c r="FQ126" s="874"/>
      <c r="FR126" s="874"/>
      <c r="FS126" s="874"/>
      <c r="FT126" s="874"/>
      <c r="FU126" s="874"/>
      <c r="FV126" s="874"/>
      <c r="FW126" s="874"/>
      <c r="FX126" s="874"/>
      <c r="FY126" s="874"/>
      <c r="FZ126" s="874"/>
      <c r="GA126" s="874"/>
      <c r="GB126" s="874"/>
      <c r="GC126" s="874"/>
      <c r="GD126" s="874"/>
      <c r="GE126" s="874"/>
      <c r="GF126" s="874"/>
      <c r="GG126" s="874"/>
      <c r="GH126" s="874"/>
      <c r="GI126" s="874"/>
      <c r="GJ126" s="874"/>
      <c r="GK126" s="874"/>
      <c r="GL126" s="874"/>
      <c r="GM126" s="874"/>
      <c r="GN126" s="874"/>
      <c r="GO126" s="874"/>
      <c r="GP126" s="874"/>
      <c r="GQ126" s="874"/>
      <c r="GR126" s="874"/>
      <c r="GS126" s="874"/>
      <c r="GT126" s="874"/>
      <c r="GU126" s="874"/>
      <c r="GV126" s="874"/>
      <c r="GW126" s="874"/>
      <c r="GX126" s="874"/>
      <c r="GY126" s="874"/>
      <c r="GZ126" s="874"/>
      <c r="HA126" s="874"/>
      <c r="HB126" s="874"/>
      <c r="HC126" s="874"/>
      <c r="HD126" s="874"/>
      <c r="HE126" s="874"/>
      <c r="HF126" s="874"/>
      <c r="HG126" s="874"/>
      <c r="HH126" s="874"/>
      <c r="HI126" s="874"/>
      <c r="HJ126" s="874"/>
      <c r="HK126" s="874"/>
      <c r="HL126" s="874"/>
      <c r="HM126" s="874"/>
      <c r="HN126" s="874"/>
      <c r="HO126" s="874"/>
      <c r="HP126" s="874"/>
      <c r="HQ126" s="874"/>
      <c r="HR126" s="874"/>
    </row>
    <row r="127" spans="1:226" ht="13.5" customHeight="1">
      <c r="A127" s="874"/>
      <c r="B127" s="874"/>
      <c r="C127" s="874"/>
      <c r="D127" s="874"/>
      <c r="E127" s="884"/>
      <c r="F127" s="884"/>
      <c r="G127" s="874"/>
      <c r="H127" s="874"/>
      <c r="I127" s="874"/>
      <c r="J127" s="874"/>
      <c r="K127" s="874"/>
      <c r="L127" s="874"/>
      <c r="M127" s="874"/>
      <c r="N127" s="874"/>
      <c r="O127" s="874"/>
      <c r="P127" s="874"/>
      <c r="Q127" s="874"/>
      <c r="R127" s="874"/>
      <c r="S127" s="874"/>
      <c r="T127" s="874"/>
      <c r="U127" s="874"/>
      <c r="V127" s="874"/>
      <c r="W127" s="874"/>
      <c r="X127" s="874"/>
      <c r="Y127" s="874"/>
      <c r="Z127" s="874"/>
      <c r="AA127" s="874"/>
      <c r="AB127" s="874"/>
      <c r="AC127" s="874"/>
      <c r="AD127" s="874"/>
      <c r="AE127" s="874"/>
      <c r="AF127" s="874"/>
      <c r="AG127" s="874"/>
      <c r="AH127" s="874"/>
      <c r="AI127" s="874"/>
      <c r="AJ127" s="874"/>
      <c r="AK127" s="874"/>
      <c r="AL127" s="874"/>
      <c r="AM127" s="874"/>
      <c r="AN127" s="874"/>
      <c r="AO127" s="874"/>
      <c r="AP127" s="874"/>
      <c r="AQ127" s="874"/>
      <c r="AR127" s="874"/>
      <c r="AS127" s="874"/>
      <c r="AT127" s="874"/>
      <c r="AU127" s="874"/>
      <c r="AV127" s="874"/>
      <c r="AW127" s="874"/>
      <c r="AX127" s="874"/>
      <c r="AY127" s="874"/>
      <c r="AZ127" s="874"/>
      <c r="BA127" s="874"/>
      <c r="BB127" s="874"/>
      <c r="BC127" s="874"/>
      <c r="BD127" s="874"/>
      <c r="BE127" s="874"/>
      <c r="BF127" s="874"/>
      <c r="BG127" s="874"/>
      <c r="BH127" s="874"/>
      <c r="BI127" s="874"/>
      <c r="BJ127" s="874"/>
      <c r="BK127" s="874"/>
      <c r="BL127" s="874"/>
      <c r="BM127" s="874"/>
      <c r="BN127" s="874"/>
      <c r="BO127" s="874"/>
      <c r="BP127" s="874"/>
      <c r="BQ127" s="874"/>
      <c r="BR127" s="874"/>
      <c r="BS127" s="874"/>
      <c r="BT127" s="874"/>
      <c r="BU127" s="874"/>
      <c r="BV127" s="874"/>
      <c r="BW127" s="874"/>
      <c r="BX127" s="874"/>
      <c r="BY127" s="874"/>
      <c r="BZ127" s="874"/>
      <c r="CA127" s="874"/>
      <c r="CB127" s="874"/>
      <c r="CC127" s="874"/>
      <c r="CD127" s="874"/>
      <c r="CE127" s="874"/>
      <c r="CF127" s="874"/>
      <c r="CG127" s="874"/>
      <c r="CH127" s="874"/>
      <c r="CI127" s="874"/>
      <c r="CJ127" s="874"/>
      <c r="CK127" s="874"/>
      <c r="CL127" s="874"/>
      <c r="CM127" s="874"/>
      <c r="CN127" s="874"/>
      <c r="CO127" s="874"/>
      <c r="CP127" s="874"/>
      <c r="CQ127" s="874"/>
      <c r="CR127" s="874"/>
      <c r="CS127" s="874"/>
      <c r="CT127" s="874"/>
      <c r="CU127" s="874"/>
      <c r="CV127" s="874"/>
      <c r="CW127" s="874"/>
      <c r="CX127" s="874"/>
      <c r="CY127" s="874"/>
      <c r="CZ127" s="874"/>
      <c r="DA127" s="874"/>
      <c r="DB127" s="874"/>
      <c r="DC127" s="874"/>
      <c r="DD127" s="874"/>
      <c r="DE127" s="874"/>
      <c r="DF127" s="874"/>
      <c r="DG127" s="874"/>
      <c r="DH127" s="874"/>
      <c r="DI127" s="874"/>
      <c r="DJ127" s="874"/>
      <c r="DK127" s="874"/>
      <c r="DL127" s="874"/>
      <c r="DM127" s="874"/>
      <c r="DN127" s="874"/>
      <c r="DO127" s="874"/>
      <c r="DP127" s="874"/>
      <c r="DQ127" s="874"/>
      <c r="DR127" s="874"/>
      <c r="DS127" s="874"/>
      <c r="DT127" s="874"/>
      <c r="DU127" s="874"/>
      <c r="DV127" s="874"/>
      <c r="DW127" s="874"/>
      <c r="DX127" s="874"/>
      <c r="DY127" s="874"/>
      <c r="DZ127" s="874"/>
      <c r="EA127" s="874"/>
      <c r="EB127" s="874"/>
      <c r="EC127" s="874"/>
      <c r="ED127" s="874"/>
      <c r="EE127" s="874"/>
      <c r="EF127" s="874"/>
      <c r="EG127" s="874"/>
      <c r="EH127" s="874"/>
      <c r="EI127" s="874"/>
      <c r="EJ127" s="874"/>
      <c r="EK127" s="874"/>
      <c r="EL127" s="874"/>
      <c r="EM127" s="874"/>
      <c r="EN127" s="874"/>
      <c r="EO127" s="874"/>
      <c r="EP127" s="874"/>
      <c r="EQ127" s="874"/>
      <c r="ER127" s="874"/>
      <c r="ES127" s="874"/>
      <c r="ET127" s="874"/>
      <c r="EU127" s="874"/>
      <c r="EV127" s="874"/>
      <c r="EW127" s="874"/>
      <c r="EX127" s="874"/>
      <c r="EY127" s="874"/>
      <c r="EZ127" s="874"/>
      <c r="FA127" s="874"/>
      <c r="FB127" s="874"/>
      <c r="FC127" s="874"/>
      <c r="FD127" s="874"/>
      <c r="FE127" s="874"/>
      <c r="FF127" s="874"/>
      <c r="FG127" s="874"/>
      <c r="FH127" s="874"/>
      <c r="FI127" s="874"/>
      <c r="FJ127" s="874"/>
      <c r="FK127" s="874"/>
      <c r="FL127" s="874"/>
      <c r="FM127" s="874"/>
      <c r="FN127" s="874"/>
      <c r="FO127" s="874"/>
      <c r="FP127" s="874"/>
      <c r="FQ127" s="874"/>
      <c r="FR127" s="874"/>
      <c r="FS127" s="874"/>
      <c r="FT127" s="874"/>
      <c r="FU127" s="874"/>
      <c r="FV127" s="874"/>
      <c r="FW127" s="874"/>
      <c r="FX127" s="874"/>
      <c r="FY127" s="874"/>
      <c r="FZ127" s="874"/>
      <c r="GA127" s="874"/>
      <c r="GB127" s="874"/>
      <c r="GC127" s="874"/>
      <c r="GD127" s="874"/>
      <c r="GE127" s="874"/>
      <c r="GF127" s="874"/>
      <c r="GG127" s="874"/>
      <c r="GH127" s="874"/>
      <c r="GI127" s="874"/>
      <c r="GJ127" s="874"/>
      <c r="GK127" s="874"/>
      <c r="GL127" s="874"/>
      <c r="GM127" s="874"/>
      <c r="GN127" s="874"/>
      <c r="GO127" s="874"/>
      <c r="GP127" s="874"/>
      <c r="GQ127" s="874"/>
      <c r="GR127" s="874"/>
      <c r="GS127" s="874"/>
      <c r="GT127" s="874"/>
      <c r="GU127" s="874"/>
      <c r="GV127" s="874"/>
      <c r="GW127" s="874"/>
      <c r="GX127" s="874"/>
      <c r="GY127" s="874"/>
      <c r="GZ127" s="874"/>
      <c r="HA127" s="874"/>
      <c r="HB127" s="874"/>
      <c r="HC127" s="874"/>
      <c r="HD127" s="874"/>
      <c r="HE127" s="874"/>
      <c r="HF127" s="874"/>
      <c r="HG127" s="874"/>
      <c r="HH127" s="874"/>
      <c r="HI127" s="874"/>
      <c r="HJ127" s="874"/>
      <c r="HK127" s="874"/>
      <c r="HL127" s="874"/>
      <c r="HM127" s="874"/>
      <c r="HN127" s="874"/>
      <c r="HO127" s="874"/>
      <c r="HP127" s="874"/>
      <c r="HQ127" s="874"/>
      <c r="HR127" s="874"/>
    </row>
    <row r="128" spans="1:226" ht="13.5" customHeight="1">
      <c r="A128" s="874"/>
      <c r="B128" s="874"/>
      <c r="C128" s="874"/>
      <c r="D128" s="874"/>
      <c r="E128" s="884"/>
      <c r="F128" s="884"/>
      <c r="G128" s="874"/>
      <c r="H128" s="874"/>
      <c r="I128" s="874"/>
      <c r="J128" s="874"/>
      <c r="K128" s="874"/>
      <c r="L128" s="874"/>
      <c r="M128" s="874"/>
      <c r="N128" s="874"/>
      <c r="O128" s="874"/>
      <c r="P128" s="874"/>
      <c r="Q128" s="874"/>
      <c r="R128" s="874"/>
      <c r="S128" s="874"/>
      <c r="T128" s="874"/>
      <c r="U128" s="874"/>
      <c r="V128" s="874"/>
      <c r="W128" s="874"/>
      <c r="X128" s="874"/>
      <c r="Y128" s="874"/>
      <c r="Z128" s="874"/>
      <c r="AA128" s="874"/>
      <c r="AB128" s="874"/>
      <c r="AC128" s="874"/>
      <c r="AD128" s="874"/>
      <c r="AE128" s="874"/>
      <c r="AF128" s="874"/>
      <c r="AG128" s="874"/>
      <c r="AH128" s="874"/>
      <c r="AI128" s="874"/>
      <c r="AJ128" s="874"/>
      <c r="AK128" s="874"/>
      <c r="AL128" s="874"/>
      <c r="AM128" s="874"/>
      <c r="AN128" s="874"/>
      <c r="AO128" s="874"/>
      <c r="AP128" s="874"/>
      <c r="AQ128" s="874"/>
      <c r="AR128" s="874"/>
      <c r="AS128" s="874"/>
      <c r="AT128" s="874"/>
      <c r="AU128" s="874"/>
      <c r="AV128" s="874"/>
      <c r="AW128" s="874"/>
      <c r="AX128" s="874"/>
      <c r="AY128" s="874"/>
      <c r="AZ128" s="874"/>
      <c r="BA128" s="874"/>
      <c r="BB128" s="874"/>
      <c r="BC128" s="874"/>
      <c r="BD128" s="874"/>
      <c r="BE128" s="874"/>
      <c r="BF128" s="874"/>
      <c r="BG128" s="874"/>
      <c r="BH128" s="874"/>
      <c r="BI128" s="874"/>
      <c r="BJ128" s="874"/>
      <c r="BK128" s="874"/>
      <c r="BL128" s="874"/>
      <c r="BM128" s="874"/>
      <c r="BN128" s="874"/>
      <c r="BO128" s="874"/>
      <c r="BP128" s="874"/>
      <c r="BQ128" s="874"/>
      <c r="BR128" s="874"/>
      <c r="BS128" s="874"/>
      <c r="BT128" s="874"/>
      <c r="BU128" s="874"/>
      <c r="BV128" s="874"/>
      <c r="BW128" s="874"/>
      <c r="BX128" s="874"/>
      <c r="BY128" s="874"/>
      <c r="BZ128" s="874"/>
      <c r="CA128" s="874"/>
      <c r="CB128" s="874"/>
      <c r="CC128" s="874"/>
      <c r="CD128" s="874"/>
      <c r="CE128" s="874"/>
      <c r="CF128" s="874"/>
      <c r="CG128" s="874"/>
      <c r="CH128" s="874"/>
      <c r="CI128" s="874"/>
      <c r="CJ128" s="874"/>
      <c r="CK128" s="874"/>
      <c r="CL128" s="874"/>
      <c r="CM128" s="874"/>
      <c r="CN128" s="874"/>
      <c r="CO128" s="874"/>
      <c r="CP128" s="874"/>
      <c r="CQ128" s="874"/>
      <c r="CR128" s="874"/>
      <c r="CS128" s="874"/>
      <c r="CT128" s="874"/>
      <c r="CU128" s="874"/>
      <c r="CV128" s="874"/>
      <c r="CW128" s="874"/>
      <c r="CX128" s="874"/>
      <c r="CY128" s="874"/>
      <c r="CZ128" s="874"/>
      <c r="DA128" s="874"/>
      <c r="DB128" s="874"/>
      <c r="DC128" s="874"/>
      <c r="DD128" s="874"/>
      <c r="DE128" s="874"/>
      <c r="DF128" s="874"/>
      <c r="DG128" s="874"/>
      <c r="DH128" s="874"/>
      <c r="DI128" s="874"/>
      <c r="DJ128" s="874"/>
      <c r="DK128" s="874"/>
      <c r="DL128" s="874"/>
      <c r="DM128" s="874"/>
      <c r="DN128" s="874"/>
      <c r="DO128" s="874"/>
      <c r="DP128" s="874"/>
      <c r="DQ128" s="874"/>
      <c r="DR128" s="874"/>
      <c r="DS128" s="874"/>
      <c r="DT128" s="874"/>
      <c r="DU128" s="874"/>
      <c r="DV128" s="874"/>
      <c r="DW128" s="874"/>
      <c r="DX128" s="874"/>
      <c r="DY128" s="874"/>
      <c r="DZ128" s="874"/>
      <c r="EA128" s="874"/>
      <c r="EB128" s="874"/>
      <c r="EC128" s="874"/>
      <c r="ED128" s="874"/>
      <c r="EE128" s="874"/>
      <c r="EF128" s="874"/>
      <c r="EG128" s="874"/>
      <c r="EH128" s="874"/>
      <c r="EI128" s="874"/>
      <c r="EJ128" s="874"/>
      <c r="EK128" s="874"/>
      <c r="EL128" s="874"/>
      <c r="EM128" s="874"/>
      <c r="EN128" s="874"/>
      <c r="EO128" s="874"/>
      <c r="EP128" s="874"/>
      <c r="EQ128" s="874"/>
      <c r="ER128" s="874"/>
      <c r="ES128" s="874"/>
      <c r="ET128" s="874"/>
      <c r="EU128" s="874"/>
      <c r="EV128" s="874"/>
      <c r="EW128" s="874"/>
      <c r="EX128" s="874"/>
      <c r="EY128" s="874"/>
      <c r="EZ128" s="874"/>
      <c r="FA128" s="874"/>
      <c r="FB128" s="874"/>
      <c r="FC128" s="874"/>
      <c r="FD128" s="874"/>
      <c r="FE128" s="874"/>
      <c r="FF128" s="874"/>
      <c r="FG128" s="874"/>
      <c r="FH128" s="874"/>
      <c r="FI128" s="874"/>
      <c r="FJ128" s="874"/>
      <c r="FK128" s="874"/>
      <c r="FL128" s="874"/>
      <c r="FM128" s="874"/>
      <c r="FN128" s="874"/>
      <c r="FO128" s="874"/>
      <c r="FP128" s="874"/>
      <c r="FQ128" s="874"/>
      <c r="FR128" s="874"/>
      <c r="FS128" s="874"/>
      <c r="FT128" s="874"/>
      <c r="FU128" s="874"/>
      <c r="FV128" s="874"/>
      <c r="FW128" s="874"/>
      <c r="FX128" s="874"/>
      <c r="FY128" s="874"/>
      <c r="FZ128" s="874"/>
      <c r="GA128" s="874"/>
      <c r="GB128" s="874"/>
      <c r="GC128" s="874"/>
      <c r="GD128" s="874"/>
      <c r="GE128" s="874"/>
      <c r="GF128" s="874"/>
      <c r="GG128" s="874"/>
      <c r="GH128" s="874"/>
      <c r="GI128" s="874"/>
      <c r="GJ128" s="874"/>
      <c r="GK128" s="874"/>
      <c r="GL128" s="874"/>
      <c r="GM128" s="874"/>
      <c r="GN128" s="874"/>
      <c r="GO128" s="874"/>
      <c r="GP128" s="874"/>
      <c r="GQ128" s="874"/>
      <c r="GR128" s="874"/>
      <c r="GS128" s="874"/>
      <c r="GT128" s="874"/>
      <c r="GU128" s="874"/>
      <c r="GV128" s="874"/>
      <c r="GW128" s="874"/>
      <c r="GX128" s="874"/>
      <c r="GY128" s="874"/>
      <c r="GZ128" s="874"/>
      <c r="HA128" s="874"/>
      <c r="HB128" s="874"/>
      <c r="HC128" s="874"/>
      <c r="HD128" s="874"/>
      <c r="HE128" s="874"/>
      <c r="HF128" s="874"/>
      <c r="HG128" s="874"/>
      <c r="HH128" s="874"/>
      <c r="HI128" s="874"/>
      <c r="HJ128" s="874"/>
      <c r="HK128" s="874"/>
      <c r="HL128" s="874"/>
      <c r="HM128" s="874"/>
      <c r="HN128" s="874"/>
      <c r="HO128" s="874"/>
      <c r="HP128" s="874"/>
      <c r="HQ128" s="874"/>
      <c r="HR128" s="874"/>
    </row>
    <row r="129" spans="1:226" ht="13.5" customHeight="1">
      <c r="A129" s="874"/>
      <c r="B129" s="874"/>
      <c r="C129" s="874"/>
      <c r="D129" s="874"/>
      <c r="E129" s="884"/>
      <c r="F129" s="884"/>
      <c r="G129" s="874"/>
      <c r="H129" s="874"/>
      <c r="I129" s="874"/>
      <c r="J129" s="874"/>
      <c r="K129" s="874"/>
      <c r="L129" s="874"/>
      <c r="M129" s="874"/>
      <c r="N129" s="874"/>
      <c r="O129" s="874"/>
      <c r="P129" s="874"/>
      <c r="Q129" s="874"/>
      <c r="R129" s="874"/>
      <c r="S129" s="874"/>
      <c r="T129" s="874"/>
      <c r="U129" s="874"/>
      <c r="V129" s="874"/>
      <c r="W129" s="874"/>
      <c r="X129" s="874"/>
      <c r="Y129" s="874"/>
      <c r="Z129" s="874"/>
      <c r="AA129" s="874"/>
      <c r="AB129" s="874"/>
      <c r="AC129" s="874"/>
      <c r="AD129" s="874"/>
      <c r="AE129" s="874"/>
      <c r="AF129" s="874"/>
      <c r="AG129" s="874"/>
      <c r="AH129" s="874"/>
      <c r="AI129" s="874"/>
      <c r="AJ129" s="874"/>
      <c r="AK129" s="874"/>
      <c r="AL129" s="874"/>
      <c r="AM129" s="874"/>
      <c r="AN129" s="874"/>
      <c r="AO129" s="874"/>
      <c r="AP129" s="874"/>
      <c r="AQ129" s="874"/>
      <c r="AR129" s="874"/>
      <c r="AS129" s="874"/>
      <c r="AT129" s="874"/>
      <c r="AU129" s="874"/>
      <c r="AV129" s="874"/>
      <c r="AW129" s="874"/>
      <c r="AX129" s="874"/>
      <c r="AY129" s="874"/>
      <c r="AZ129" s="874"/>
      <c r="BA129" s="874"/>
      <c r="BB129" s="874"/>
      <c r="BC129" s="874"/>
      <c r="BD129" s="874"/>
      <c r="BE129" s="874"/>
      <c r="BF129" s="874"/>
      <c r="BG129" s="874"/>
      <c r="BH129" s="874"/>
      <c r="BI129" s="874"/>
      <c r="BJ129" s="874"/>
      <c r="BK129" s="874"/>
      <c r="BL129" s="874"/>
      <c r="BM129" s="874"/>
      <c r="BN129" s="874"/>
      <c r="BO129" s="874"/>
      <c r="BP129" s="874"/>
      <c r="BQ129" s="874"/>
      <c r="BR129" s="874"/>
      <c r="BS129" s="874"/>
      <c r="BT129" s="874"/>
      <c r="BU129" s="874"/>
      <c r="BV129" s="874"/>
      <c r="BW129" s="874"/>
      <c r="BX129" s="874"/>
      <c r="BY129" s="874"/>
      <c r="BZ129" s="874"/>
      <c r="CA129" s="874"/>
      <c r="CB129" s="874"/>
      <c r="CC129" s="874"/>
      <c r="CD129" s="874"/>
      <c r="CE129" s="874"/>
      <c r="CF129" s="874"/>
      <c r="CG129" s="874"/>
      <c r="CH129" s="874"/>
      <c r="CI129" s="874"/>
      <c r="CJ129" s="874"/>
      <c r="CK129" s="874"/>
      <c r="CL129" s="874"/>
      <c r="CM129" s="874"/>
      <c r="CN129" s="874"/>
      <c r="CO129" s="874"/>
      <c r="CP129" s="874"/>
      <c r="CQ129" s="874"/>
      <c r="CR129" s="874"/>
      <c r="CS129" s="874"/>
      <c r="CT129" s="874"/>
      <c r="CU129" s="874"/>
      <c r="CV129" s="874"/>
      <c r="CW129" s="874"/>
      <c r="CX129" s="874"/>
      <c r="CY129" s="874"/>
      <c r="CZ129" s="874"/>
      <c r="DA129" s="874"/>
      <c r="DB129" s="874"/>
      <c r="DC129" s="874"/>
      <c r="DD129" s="874"/>
      <c r="DE129" s="874"/>
      <c r="DF129" s="874"/>
      <c r="DG129" s="874"/>
      <c r="DH129" s="874"/>
      <c r="DI129" s="874"/>
      <c r="DJ129" s="874"/>
      <c r="DK129" s="874"/>
      <c r="DL129" s="874"/>
      <c r="DM129" s="874"/>
      <c r="DN129" s="874"/>
      <c r="DO129" s="874"/>
      <c r="DP129" s="874"/>
      <c r="DQ129" s="874"/>
      <c r="DR129" s="874"/>
      <c r="DS129" s="874"/>
      <c r="DT129" s="874"/>
      <c r="DU129" s="874"/>
      <c r="DV129" s="874"/>
      <c r="DW129" s="874"/>
      <c r="DX129" s="874"/>
      <c r="DY129" s="874"/>
      <c r="DZ129" s="874"/>
      <c r="EA129" s="874"/>
      <c r="EB129" s="874"/>
      <c r="EC129" s="874"/>
      <c r="ED129" s="874"/>
      <c r="EE129" s="874"/>
      <c r="EF129" s="874"/>
      <c r="EG129" s="874"/>
      <c r="EH129" s="874"/>
      <c r="EI129" s="874"/>
      <c r="EJ129" s="874"/>
      <c r="EK129" s="874"/>
      <c r="EL129" s="874"/>
      <c r="EM129" s="874"/>
      <c r="EN129" s="874"/>
      <c r="EO129" s="874"/>
      <c r="EP129" s="874"/>
      <c r="EQ129" s="874"/>
      <c r="ER129" s="874"/>
      <c r="ES129" s="874"/>
      <c r="ET129" s="874"/>
      <c r="EU129" s="874"/>
      <c r="EV129" s="874"/>
      <c r="EW129" s="874"/>
      <c r="EX129" s="874"/>
      <c r="EY129" s="874"/>
      <c r="EZ129" s="874"/>
      <c r="FA129" s="874"/>
      <c r="FB129" s="874"/>
      <c r="FC129" s="874"/>
      <c r="FD129" s="874"/>
      <c r="FE129" s="874"/>
      <c r="FF129" s="874"/>
      <c r="FG129" s="874"/>
      <c r="FH129" s="874"/>
      <c r="FI129" s="874"/>
      <c r="FJ129" s="874"/>
      <c r="FK129" s="874"/>
      <c r="FL129" s="874"/>
      <c r="FM129" s="874"/>
      <c r="FN129" s="874"/>
      <c r="FO129" s="874"/>
      <c r="FP129" s="874"/>
      <c r="FQ129" s="874"/>
      <c r="FR129" s="874"/>
      <c r="FS129" s="874"/>
      <c r="FT129" s="874"/>
      <c r="FU129" s="874"/>
      <c r="FV129" s="874"/>
      <c r="FW129" s="874"/>
      <c r="FX129" s="874"/>
      <c r="FY129" s="874"/>
      <c r="FZ129" s="874"/>
      <c r="GA129" s="874"/>
      <c r="GB129" s="874"/>
      <c r="GC129" s="874"/>
      <c r="GD129" s="874"/>
      <c r="GE129" s="874"/>
      <c r="GF129" s="874"/>
      <c r="GG129" s="874"/>
      <c r="GH129" s="874"/>
      <c r="GI129" s="874"/>
      <c r="GJ129" s="874"/>
      <c r="GK129" s="874"/>
      <c r="GL129" s="874"/>
      <c r="GM129" s="874"/>
      <c r="GN129" s="874"/>
      <c r="GO129" s="874"/>
      <c r="GP129" s="874"/>
      <c r="GQ129" s="874"/>
      <c r="GR129" s="874"/>
      <c r="GS129" s="874"/>
      <c r="GT129" s="874"/>
      <c r="GU129" s="874"/>
      <c r="GV129" s="874"/>
      <c r="GW129" s="874"/>
      <c r="GX129" s="874"/>
      <c r="GY129" s="874"/>
      <c r="GZ129" s="874"/>
      <c r="HA129" s="874"/>
      <c r="HB129" s="874"/>
      <c r="HC129" s="874"/>
      <c r="HD129" s="874"/>
      <c r="HE129" s="874"/>
      <c r="HF129" s="874"/>
      <c r="HG129" s="874"/>
      <c r="HH129" s="874"/>
      <c r="HI129" s="874"/>
      <c r="HJ129" s="874"/>
      <c r="HK129" s="874"/>
      <c r="HL129" s="874"/>
      <c r="HM129" s="874"/>
      <c r="HN129" s="874"/>
      <c r="HO129" s="874"/>
      <c r="HP129" s="874"/>
      <c r="HQ129" s="874"/>
      <c r="HR129" s="874"/>
    </row>
    <row r="130" spans="1:226" ht="13.5" customHeight="1">
      <c r="A130" s="874"/>
      <c r="B130" s="874"/>
      <c r="C130" s="874"/>
      <c r="D130" s="874"/>
      <c r="E130" s="884"/>
      <c r="F130" s="884"/>
      <c r="G130" s="874"/>
      <c r="H130" s="874"/>
      <c r="I130" s="874"/>
      <c r="J130" s="874"/>
      <c r="K130" s="874"/>
      <c r="L130" s="874"/>
      <c r="M130" s="874"/>
      <c r="Q130" s="874"/>
      <c r="R130" s="874"/>
      <c r="S130" s="874"/>
      <c r="T130" s="874"/>
      <c r="U130" s="874"/>
      <c r="V130" s="874"/>
      <c r="W130" s="874"/>
      <c r="X130" s="874"/>
      <c r="Y130" s="874"/>
      <c r="Z130" s="874"/>
      <c r="AA130" s="874"/>
      <c r="AB130" s="874"/>
      <c r="AC130" s="874"/>
      <c r="AD130" s="874"/>
      <c r="AE130" s="874"/>
      <c r="AF130" s="874"/>
      <c r="AG130" s="874"/>
      <c r="AH130" s="874"/>
      <c r="AI130" s="874"/>
      <c r="AJ130" s="874"/>
      <c r="AK130" s="874"/>
      <c r="AL130" s="874"/>
      <c r="AM130" s="874"/>
      <c r="AN130" s="874"/>
      <c r="AO130" s="874"/>
      <c r="AP130" s="874"/>
      <c r="AQ130" s="874"/>
      <c r="AR130" s="874"/>
      <c r="AS130" s="874"/>
      <c r="AT130" s="874"/>
      <c r="AU130" s="874"/>
      <c r="AV130" s="874"/>
      <c r="AW130" s="874"/>
      <c r="AX130" s="874"/>
      <c r="AY130" s="874"/>
      <c r="AZ130" s="874"/>
      <c r="BA130" s="874"/>
      <c r="BB130" s="874"/>
      <c r="BC130" s="874"/>
      <c r="BD130" s="874"/>
      <c r="BE130" s="874"/>
      <c r="BF130" s="874"/>
      <c r="BG130" s="874"/>
      <c r="BH130" s="874"/>
      <c r="BI130" s="874"/>
      <c r="BJ130" s="874"/>
      <c r="BK130" s="874"/>
      <c r="BL130" s="874"/>
      <c r="BM130" s="874"/>
      <c r="BN130" s="874"/>
      <c r="BO130" s="874"/>
      <c r="BP130" s="874"/>
      <c r="BQ130" s="874"/>
      <c r="BR130" s="874"/>
      <c r="BS130" s="874"/>
      <c r="BT130" s="874"/>
      <c r="BU130" s="874"/>
      <c r="BV130" s="874"/>
      <c r="BW130" s="874"/>
      <c r="BX130" s="874"/>
      <c r="BY130" s="874"/>
      <c r="BZ130" s="874"/>
      <c r="CA130" s="874"/>
      <c r="CB130" s="874"/>
      <c r="CC130" s="874"/>
      <c r="CD130" s="874"/>
      <c r="CE130" s="874"/>
      <c r="CF130" s="874"/>
      <c r="CG130" s="874"/>
      <c r="CH130" s="874"/>
      <c r="CI130" s="874"/>
      <c r="CJ130" s="874"/>
      <c r="CK130" s="874"/>
      <c r="CL130" s="874"/>
      <c r="CM130" s="874"/>
      <c r="CN130" s="874"/>
      <c r="CO130" s="874"/>
      <c r="CP130" s="874"/>
      <c r="CQ130" s="874"/>
      <c r="CR130" s="874"/>
      <c r="CS130" s="874"/>
      <c r="CT130" s="874"/>
      <c r="CU130" s="874"/>
      <c r="CV130" s="874"/>
      <c r="CW130" s="874"/>
      <c r="CX130" s="874"/>
      <c r="CY130" s="874"/>
      <c r="CZ130" s="874"/>
      <c r="DA130" s="874"/>
      <c r="DB130" s="874"/>
      <c r="DC130" s="874"/>
      <c r="DD130" s="874"/>
      <c r="DE130" s="874"/>
      <c r="DF130" s="874"/>
      <c r="DG130" s="874"/>
      <c r="DH130" s="874"/>
      <c r="DI130" s="874"/>
      <c r="DJ130" s="874"/>
      <c r="DK130" s="874"/>
      <c r="DL130" s="874"/>
      <c r="DM130" s="874"/>
      <c r="DN130" s="874"/>
      <c r="DO130" s="874"/>
      <c r="DP130" s="874"/>
      <c r="DQ130" s="874"/>
      <c r="DR130" s="874"/>
      <c r="DS130" s="874"/>
      <c r="DT130" s="874"/>
      <c r="DU130" s="874"/>
      <c r="DV130" s="874"/>
      <c r="DW130" s="874"/>
      <c r="DX130" s="874"/>
      <c r="DY130" s="874"/>
      <c r="DZ130" s="874"/>
      <c r="EA130" s="874"/>
      <c r="EB130" s="874"/>
      <c r="EC130" s="874"/>
      <c r="ED130" s="874"/>
      <c r="EE130" s="874"/>
      <c r="EF130" s="874"/>
      <c r="EG130" s="874"/>
      <c r="EH130" s="874"/>
      <c r="EI130" s="874"/>
      <c r="EJ130" s="874"/>
      <c r="EK130" s="874"/>
      <c r="EL130" s="874"/>
      <c r="EM130" s="874"/>
      <c r="EN130" s="874"/>
      <c r="EO130" s="874"/>
      <c r="EP130" s="874"/>
      <c r="EQ130" s="874"/>
      <c r="ER130" s="874"/>
      <c r="ES130" s="874"/>
      <c r="ET130" s="874"/>
      <c r="EU130" s="874"/>
      <c r="EV130" s="874"/>
      <c r="EW130" s="874"/>
      <c r="EX130" s="874"/>
      <c r="EY130" s="874"/>
      <c r="EZ130" s="874"/>
      <c r="FA130" s="874"/>
      <c r="FB130" s="874"/>
      <c r="FC130" s="874"/>
      <c r="FD130" s="874"/>
      <c r="FE130" s="874"/>
      <c r="FF130" s="874"/>
      <c r="FG130" s="874"/>
      <c r="FH130" s="874"/>
      <c r="FI130" s="874"/>
      <c r="FJ130" s="874"/>
      <c r="FK130" s="874"/>
      <c r="FL130" s="874"/>
      <c r="FM130" s="874"/>
      <c r="FN130" s="874"/>
      <c r="FO130" s="874"/>
      <c r="FP130" s="874"/>
      <c r="FQ130" s="874"/>
      <c r="FR130" s="874"/>
      <c r="FS130" s="874"/>
      <c r="FT130" s="874"/>
      <c r="FU130" s="874"/>
      <c r="FV130" s="874"/>
      <c r="FW130" s="874"/>
      <c r="FX130" s="874"/>
      <c r="FY130" s="874"/>
      <c r="FZ130" s="874"/>
      <c r="GA130" s="874"/>
      <c r="GB130" s="874"/>
      <c r="GC130" s="874"/>
      <c r="GD130" s="874"/>
      <c r="GE130" s="874"/>
      <c r="GF130" s="874"/>
      <c r="GG130" s="874"/>
      <c r="GH130" s="874"/>
      <c r="GI130" s="874"/>
      <c r="GJ130" s="874"/>
      <c r="GK130" s="874"/>
      <c r="GL130" s="874"/>
      <c r="GM130" s="874"/>
      <c r="GN130" s="874"/>
      <c r="GO130" s="874"/>
      <c r="GP130" s="874"/>
      <c r="GQ130" s="874"/>
      <c r="GR130" s="874"/>
      <c r="GS130" s="874"/>
      <c r="GT130" s="874"/>
      <c r="GU130" s="874"/>
      <c r="GV130" s="874"/>
      <c r="GW130" s="874"/>
      <c r="GX130" s="874"/>
      <c r="GY130" s="874"/>
      <c r="GZ130" s="874"/>
      <c r="HA130" s="874"/>
      <c r="HB130" s="874"/>
      <c r="HC130" s="874"/>
      <c r="HD130" s="874"/>
      <c r="HE130" s="874"/>
      <c r="HF130" s="874"/>
      <c r="HG130" s="874"/>
      <c r="HH130" s="874"/>
      <c r="HI130" s="874"/>
      <c r="HJ130" s="874"/>
      <c r="HK130" s="874"/>
      <c r="HL130" s="874"/>
      <c r="HM130" s="874"/>
      <c r="HN130" s="874"/>
      <c r="HO130" s="874"/>
      <c r="HP130" s="874"/>
      <c r="HQ130" s="874"/>
      <c r="HR130" s="874"/>
    </row>
    <row r="131" spans="1:226" ht="13.5" customHeight="1">
      <c r="A131" s="874"/>
      <c r="B131" s="874"/>
      <c r="C131" s="874"/>
      <c r="D131" s="874"/>
      <c r="E131" s="884"/>
      <c r="F131" s="884"/>
      <c r="G131" s="874"/>
      <c r="H131" s="874"/>
      <c r="I131" s="874"/>
      <c r="J131" s="874"/>
      <c r="K131" s="874"/>
      <c r="L131" s="874"/>
      <c r="M131" s="874"/>
      <c r="Q131" s="874"/>
      <c r="R131" s="874"/>
      <c r="S131" s="874"/>
      <c r="T131" s="874"/>
      <c r="U131" s="874"/>
      <c r="V131" s="874"/>
      <c r="W131" s="874"/>
      <c r="X131" s="874"/>
      <c r="Y131" s="874"/>
      <c r="Z131" s="874"/>
      <c r="AA131" s="874"/>
      <c r="AB131" s="874"/>
      <c r="AC131" s="874"/>
      <c r="AD131" s="874"/>
      <c r="AE131" s="874"/>
      <c r="AF131" s="874"/>
      <c r="AG131" s="874"/>
      <c r="AH131" s="874"/>
      <c r="AI131" s="874"/>
      <c r="AJ131" s="874"/>
      <c r="AK131" s="874"/>
      <c r="AL131" s="874"/>
      <c r="AM131" s="874"/>
      <c r="AN131" s="874"/>
      <c r="AO131" s="874"/>
      <c r="AP131" s="874"/>
      <c r="AQ131" s="874"/>
      <c r="AR131" s="874"/>
      <c r="AS131" s="874"/>
      <c r="AT131" s="874"/>
      <c r="AU131" s="874"/>
      <c r="AV131" s="874"/>
      <c r="AW131" s="874"/>
      <c r="AX131" s="874"/>
      <c r="AY131" s="874"/>
      <c r="AZ131" s="874"/>
      <c r="BA131" s="874"/>
      <c r="BB131" s="874"/>
      <c r="BC131" s="874"/>
      <c r="BD131" s="874"/>
      <c r="BE131" s="874"/>
      <c r="BF131" s="874"/>
      <c r="BG131" s="874"/>
      <c r="BH131" s="874"/>
      <c r="BI131" s="874"/>
      <c r="BJ131" s="874"/>
      <c r="BK131" s="874"/>
      <c r="BL131" s="874"/>
      <c r="BM131" s="874"/>
      <c r="BN131" s="874"/>
      <c r="BO131" s="874"/>
      <c r="BP131" s="874"/>
      <c r="BQ131" s="874"/>
      <c r="BR131" s="874"/>
      <c r="BS131" s="874"/>
      <c r="BT131" s="874"/>
      <c r="BU131" s="874"/>
      <c r="BV131" s="874"/>
      <c r="BW131" s="874"/>
      <c r="BX131" s="874"/>
      <c r="BY131" s="874"/>
      <c r="BZ131" s="874"/>
      <c r="CA131" s="874"/>
      <c r="CB131" s="874"/>
      <c r="CC131" s="874"/>
      <c r="CD131" s="874"/>
      <c r="CE131" s="874"/>
      <c r="CF131" s="874"/>
      <c r="CG131" s="874"/>
      <c r="CH131" s="874"/>
      <c r="CI131" s="874"/>
      <c r="CJ131" s="874"/>
      <c r="CK131" s="874"/>
      <c r="CL131" s="874"/>
      <c r="CM131" s="874"/>
      <c r="CN131" s="874"/>
      <c r="CO131" s="874"/>
      <c r="CP131" s="874"/>
      <c r="CQ131" s="874"/>
      <c r="CR131" s="874"/>
      <c r="CS131" s="874"/>
      <c r="CT131" s="874"/>
      <c r="CU131" s="874"/>
      <c r="CV131" s="874"/>
      <c r="CW131" s="874"/>
      <c r="CX131" s="874"/>
      <c r="CY131" s="874"/>
      <c r="CZ131" s="874"/>
      <c r="DA131" s="874"/>
      <c r="DB131" s="874"/>
      <c r="DC131" s="874"/>
      <c r="DD131" s="874"/>
      <c r="DE131" s="874"/>
      <c r="DF131" s="874"/>
      <c r="DG131" s="874"/>
      <c r="DH131" s="874"/>
      <c r="DI131" s="874"/>
      <c r="DJ131" s="874"/>
      <c r="DK131" s="874"/>
      <c r="DL131" s="874"/>
      <c r="DM131" s="874"/>
      <c r="DN131" s="874"/>
      <c r="DO131" s="874"/>
      <c r="DP131" s="874"/>
      <c r="DQ131" s="874"/>
      <c r="DR131" s="874"/>
      <c r="DS131" s="874"/>
      <c r="DT131" s="874"/>
      <c r="DU131" s="874"/>
      <c r="DV131" s="874"/>
      <c r="DW131" s="874"/>
      <c r="DX131" s="874"/>
      <c r="DY131" s="874"/>
      <c r="DZ131" s="874"/>
      <c r="EA131" s="874"/>
      <c r="EB131" s="874"/>
      <c r="EC131" s="874"/>
      <c r="ED131" s="874"/>
      <c r="EE131" s="874"/>
      <c r="EF131" s="874"/>
      <c r="EG131" s="874"/>
      <c r="EH131" s="874"/>
      <c r="EI131" s="874"/>
      <c r="EJ131" s="874"/>
      <c r="EK131" s="874"/>
      <c r="EL131" s="874"/>
      <c r="EM131" s="874"/>
      <c r="EN131" s="874"/>
      <c r="EO131" s="874"/>
      <c r="EP131" s="874"/>
      <c r="EQ131" s="874"/>
      <c r="ER131" s="874"/>
      <c r="ES131" s="874"/>
      <c r="ET131" s="874"/>
      <c r="EU131" s="874"/>
      <c r="EV131" s="874"/>
      <c r="EW131" s="874"/>
      <c r="EX131" s="874"/>
      <c r="EY131" s="874"/>
      <c r="EZ131" s="874"/>
      <c r="FA131" s="874"/>
      <c r="FB131" s="874"/>
      <c r="FC131" s="874"/>
      <c r="FD131" s="874"/>
      <c r="FE131" s="874"/>
      <c r="FF131" s="874"/>
      <c r="FG131" s="874"/>
      <c r="FH131" s="874"/>
      <c r="FI131" s="874"/>
      <c r="FJ131" s="874"/>
      <c r="FK131" s="874"/>
      <c r="FL131" s="874"/>
      <c r="FM131" s="874"/>
      <c r="FN131" s="874"/>
      <c r="FO131" s="874"/>
      <c r="FP131" s="874"/>
      <c r="FQ131" s="874"/>
      <c r="FR131" s="874"/>
      <c r="FS131" s="874"/>
      <c r="FT131" s="874"/>
      <c r="FU131" s="874"/>
      <c r="FV131" s="874"/>
      <c r="FW131" s="874"/>
      <c r="FX131" s="874"/>
      <c r="FY131" s="874"/>
      <c r="FZ131" s="874"/>
      <c r="GA131" s="874"/>
      <c r="GB131" s="874"/>
      <c r="GC131" s="874"/>
      <c r="GD131" s="874"/>
      <c r="GE131" s="874"/>
      <c r="GF131" s="874"/>
      <c r="GG131" s="874"/>
      <c r="GH131" s="874"/>
      <c r="GI131" s="874"/>
      <c r="GJ131" s="874"/>
      <c r="GK131" s="874"/>
      <c r="GL131" s="874"/>
      <c r="GM131" s="874"/>
      <c r="GN131" s="874"/>
      <c r="GO131" s="874"/>
      <c r="GP131" s="874"/>
      <c r="GQ131" s="874"/>
      <c r="GR131" s="874"/>
      <c r="GS131" s="874"/>
      <c r="GT131" s="874"/>
      <c r="GU131" s="874"/>
      <c r="GV131" s="874"/>
      <c r="GW131" s="874"/>
      <c r="GX131" s="874"/>
      <c r="GY131" s="874"/>
      <c r="GZ131" s="874"/>
      <c r="HA131" s="874"/>
      <c r="HB131" s="874"/>
      <c r="HC131" s="874"/>
      <c r="HD131" s="874"/>
      <c r="HE131" s="874"/>
      <c r="HF131" s="874"/>
      <c r="HG131" s="874"/>
      <c r="HH131" s="874"/>
      <c r="HI131" s="874"/>
      <c r="HJ131" s="874"/>
      <c r="HK131" s="874"/>
      <c r="HL131" s="874"/>
      <c r="HM131" s="874"/>
      <c r="HN131" s="874"/>
      <c r="HO131" s="874"/>
      <c r="HP131" s="874"/>
      <c r="HQ131" s="874"/>
      <c r="HR131" s="874"/>
    </row>
  </sheetData>
  <sheetProtection/>
  <printOptions/>
  <pageMargins left="0.75" right="0.75" top="1" bottom="1" header="0.5" footer="0.5"/>
  <pageSetup fitToHeight="1" fitToWidth="1" horizontalDpi="600" verticalDpi="600" orientation="landscape" scale="66" r:id="rId2"/>
  <drawing r:id="rId1"/>
</worksheet>
</file>

<file path=xl/worksheets/sheet30.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140625" defaultRowHeight="12.75"/>
  <cols>
    <col min="5" max="5" width="12.421875" style="0" customWidth="1"/>
  </cols>
  <sheetData>
    <row r="1" spans="1:9" ht="15">
      <c r="A1" s="817" t="s">
        <v>525</v>
      </c>
      <c r="B1" s="818"/>
      <c r="C1" s="818"/>
      <c r="D1" s="818"/>
      <c r="E1" s="818"/>
      <c r="F1" s="818"/>
      <c r="G1" s="818"/>
      <c r="H1" s="818"/>
      <c r="I1" s="818"/>
    </row>
    <row r="2" spans="1:9" ht="13.5">
      <c r="A2" s="819"/>
      <c r="B2" s="819"/>
      <c r="C2" s="819"/>
      <c r="D2" s="819"/>
      <c r="E2" s="819"/>
      <c r="F2" s="819"/>
      <c r="G2" s="819"/>
      <c r="H2" s="819"/>
      <c r="I2" s="819"/>
    </row>
    <row r="3" spans="1:9" ht="13.5">
      <c r="A3" s="820" t="s">
        <v>526</v>
      </c>
      <c r="B3" s="819"/>
      <c r="C3" s="819"/>
      <c r="D3" s="819"/>
      <c r="E3" s="819"/>
      <c r="F3" s="819"/>
      <c r="G3" s="819"/>
      <c r="H3" s="819"/>
      <c r="I3" s="819"/>
    </row>
    <row r="4" spans="1:9" ht="13.5">
      <c r="A4" s="820" t="s">
        <v>548</v>
      </c>
      <c r="B4" s="819"/>
      <c r="C4" s="819"/>
      <c r="D4" s="819"/>
      <c r="E4" s="819"/>
      <c r="F4" s="819"/>
      <c r="G4" s="819"/>
      <c r="H4" s="819"/>
      <c r="I4" s="819"/>
    </row>
    <row r="5" spans="1:9" ht="13.5">
      <c r="A5" s="819" t="s">
        <v>527</v>
      </c>
      <c r="B5" s="819"/>
      <c r="C5" s="819"/>
      <c r="D5" s="819"/>
      <c r="E5" s="819"/>
      <c r="F5" s="819"/>
      <c r="G5" s="819"/>
      <c r="H5" s="819"/>
      <c r="I5" s="819"/>
    </row>
    <row r="6" spans="1:9" ht="13.5">
      <c r="A6" s="819" t="s">
        <v>528</v>
      </c>
      <c r="B6" s="819"/>
      <c r="C6" s="819"/>
      <c r="D6" s="819"/>
      <c r="E6" s="819"/>
      <c r="F6" s="819"/>
      <c r="G6" s="819"/>
      <c r="H6" s="819"/>
      <c r="I6" s="819"/>
    </row>
    <row r="7" spans="1:9" ht="13.5">
      <c r="A7" s="819" t="s">
        <v>529</v>
      </c>
      <c r="B7" s="819"/>
      <c r="C7" s="819"/>
      <c r="D7" s="819"/>
      <c r="E7" s="819" t="s">
        <v>530</v>
      </c>
      <c r="F7" s="819"/>
      <c r="G7" s="819"/>
      <c r="H7" s="819"/>
      <c r="I7" s="819"/>
    </row>
    <row r="8" spans="1:9" ht="13.5">
      <c r="A8" s="819"/>
      <c r="B8" s="819"/>
      <c r="C8" s="819"/>
      <c r="D8" s="819"/>
      <c r="E8" s="819" t="s">
        <v>531</v>
      </c>
      <c r="F8" s="819"/>
      <c r="G8" s="819"/>
      <c r="H8" s="819"/>
      <c r="I8" s="819"/>
    </row>
    <row r="9" spans="1:9" ht="13.5">
      <c r="A9" s="820" t="s">
        <v>532</v>
      </c>
      <c r="B9" s="819"/>
      <c r="C9" s="819"/>
      <c r="D9" s="819"/>
      <c r="E9" s="819" t="s">
        <v>533</v>
      </c>
      <c r="F9" s="819"/>
      <c r="G9" s="819"/>
      <c r="H9" s="819"/>
      <c r="I9" s="819"/>
    </row>
    <row r="10" spans="1:9" ht="13.5">
      <c r="A10" s="819" t="s">
        <v>534</v>
      </c>
      <c r="B10" s="819"/>
      <c r="C10" s="819"/>
      <c r="D10" s="819"/>
      <c r="E10" s="819" t="s">
        <v>535</v>
      </c>
      <c r="F10" s="819"/>
      <c r="G10" s="819"/>
      <c r="H10" s="819"/>
      <c r="I10" s="819"/>
    </row>
    <row r="11" spans="1:9" ht="13.5">
      <c r="A11" s="819" t="s">
        <v>536</v>
      </c>
      <c r="B11" s="819"/>
      <c r="C11" s="819"/>
      <c r="D11" s="819"/>
      <c r="E11" s="819" t="s">
        <v>537</v>
      </c>
      <c r="F11" s="819"/>
      <c r="G11" s="819"/>
      <c r="H11" s="819"/>
      <c r="I11" s="819"/>
    </row>
    <row r="12" spans="1:9" ht="13.5">
      <c r="A12" s="819" t="s">
        <v>538</v>
      </c>
      <c r="B12" s="819"/>
      <c r="C12" s="819"/>
      <c r="D12" s="819"/>
      <c r="E12" s="819"/>
      <c r="F12" s="819"/>
      <c r="G12" s="819"/>
      <c r="H12" s="819"/>
      <c r="I12" s="819"/>
    </row>
    <row r="13" spans="1:9" ht="13.5">
      <c r="A13" s="819"/>
      <c r="B13" s="819"/>
      <c r="C13" s="819"/>
      <c r="D13" s="819"/>
      <c r="E13" s="819" t="s">
        <v>539</v>
      </c>
      <c r="F13" s="819"/>
      <c r="G13" s="819"/>
      <c r="H13" s="819"/>
      <c r="I13" s="819"/>
    </row>
    <row r="14" spans="1:9" ht="13.5">
      <c r="A14" s="820" t="s">
        <v>540</v>
      </c>
      <c r="B14" s="819"/>
      <c r="C14" s="819"/>
      <c r="D14" s="819"/>
      <c r="E14" s="819" t="s">
        <v>526</v>
      </c>
      <c r="F14" s="819"/>
      <c r="G14" s="819"/>
      <c r="H14" s="819"/>
      <c r="I14" s="819"/>
    </row>
    <row r="15" spans="1:9" ht="13.5">
      <c r="A15" s="819" t="s">
        <v>526</v>
      </c>
      <c r="B15" s="819"/>
      <c r="C15" s="819"/>
      <c r="D15" s="819"/>
      <c r="E15" s="819" t="s">
        <v>541</v>
      </c>
      <c r="F15" s="819"/>
      <c r="G15" s="819"/>
      <c r="H15" s="819"/>
      <c r="I15" s="819"/>
    </row>
    <row r="16" spans="1:9" ht="13.5">
      <c r="A16" s="819" t="s">
        <v>542</v>
      </c>
      <c r="B16" s="819"/>
      <c r="C16" s="819"/>
      <c r="D16" s="819"/>
      <c r="E16" s="819"/>
      <c r="F16" s="819"/>
      <c r="G16" s="819"/>
      <c r="H16" s="819"/>
      <c r="I16" s="819"/>
    </row>
    <row r="17" spans="1:9" ht="13.5">
      <c r="A17" s="821" t="s">
        <v>543</v>
      </c>
      <c r="B17" s="821"/>
      <c r="C17" s="821"/>
      <c r="D17" s="821"/>
      <c r="E17" s="822" t="s">
        <v>547</v>
      </c>
      <c r="F17" s="822"/>
      <c r="G17" s="822"/>
      <c r="H17" s="823"/>
      <c r="I17" s="823"/>
    </row>
    <row r="18" spans="1:9" ht="14.25" thickBot="1">
      <c r="A18" s="824"/>
      <c r="B18" s="824"/>
      <c r="C18" s="824"/>
      <c r="D18" s="824"/>
      <c r="E18" s="824"/>
      <c r="F18" s="824"/>
      <c r="G18" s="824"/>
      <c r="H18" s="824"/>
      <c r="I18" s="824"/>
    </row>
    <row r="19" spans="1:9" ht="14.25" thickTop="1">
      <c r="A19" s="821"/>
      <c r="B19" s="821"/>
      <c r="C19" s="821"/>
      <c r="D19" s="821"/>
      <c r="E19" s="821"/>
      <c r="F19" s="821"/>
      <c r="G19" s="821"/>
      <c r="H19" s="821"/>
      <c r="I19" s="821"/>
    </row>
  </sheetData>
  <sheetProtection/>
  <printOptions horizontalCentered="1"/>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X110"/>
  <sheetViews>
    <sheetView zoomScale="75" zoomScaleNormal="75" zoomScalePageLayoutView="0" workbookViewId="0" topLeftCell="A1">
      <selection activeCell="A1" sqref="A1"/>
    </sheetView>
  </sheetViews>
  <sheetFormatPr defaultColWidth="12.421875" defaultRowHeight="12.75"/>
  <cols>
    <col min="1" max="1" width="43.8515625" style="7" customWidth="1"/>
    <col min="2" max="3" width="19.7109375" style="7" customWidth="1"/>
    <col min="4" max="4" width="6.8515625" style="43" customWidth="1"/>
    <col min="5" max="5" width="11.57421875" style="7" bestFit="1" customWidth="1"/>
    <col min="6" max="6" width="12.421875" style="7" customWidth="1"/>
    <col min="7" max="7" width="24.00390625" style="7" customWidth="1"/>
    <col min="8" max="8" width="27.8515625" style="7" customWidth="1"/>
    <col min="9" max="9" width="12.421875" style="7" customWidth="1"/>
    <col min="10" max="10" width="9.140625" style="43" customWidth="1"/>
    <col min="11" max="11" width="26.57421875" style="844" customWidth="1"/>
    <col min="12" max="12" width="9.8515625" style="844" customWidth="1"/>
    <col min="13" max="13" width="19.7109375" style="844" customWidth="1"/>
    <col min="14" max="14" width="20.57421875" style="844" bestFit="1" customWidth="1"/>
    <col min="15" max="15" width="15.421875" style="844" customWidth="1"/>
    <col min="16" max="16" width="20.57421875" style="844" bestFit="1" customWidth="1"/>
    <col min="17" max="17" width="18.8515625" style="844" customWidth="1"/>
    <col min="18" max="18" width="16.00390625" style="844" bestFit="1" customWidth="1"/>
    <col min="19" max="19" width="16.421875" style="844" customWidth="1"/>
    <col min="20" max="23" width="12.421875" style="844" customWidth="1"/>
    <col min="24" max="16384" width="12.421875" style="7" customWidth="1"/>
  </cols>
  <sheetData>
    <row r="1" spans="1:230" ht="18">
      <c r="A1" s="1" t="s">
        <v>566</v>
      </c>
      <c r="B1" s="2"/>
      <c r="C1" s="2"/>
      <c r="D1" s="3"/>
      <c r="E1" s="4"/>
      <c r="F1" s="5"/>
      <c r="G1" s="5"/>
      <c r="H1" s="5"/>
      <c r="I1" s="5"/>
      <c r="J1" s="3"/>
      <c r="K1" s="833"/>
      <c r="L1" s="834"/>
      <c r="M1" s="834"/>
      <c r="N1" s="834"/>
      <c r="O1" s="834"/>
      <c r="P1" s="887"/>
      <c r="Q1" s="887"/>
      <c r="R1" s="887"/>
      <c r="S1" s="887"/>
      <c r="T1" s="887"/>
      <c r="U1" s="887"/>
      <c r="V1" s="887"/>
      <c r="W1" s="887"/>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row>
    <row r="2" spans="1:230" ht="18">
      <c r="A2" s="1" t="s">
        <v>567</v>
      </c>
      <c r="B2" s="2"/>
      <c r="C2" s="2"/>
      <c r="D2" s="3"/>
      <c r="E2" s="4"/>
      <c r="F2" s="5"/>
      <c r="G2" s="5"/>
      <c r="H2" s="5"/>
      <c r="I2" s="5"/>
      <c r="J2" s="3"/>
      <c r="K2" s="835"/>
      <c r="L2" s="836">
        <v>1999</v>
      </c>
      <c r="M2" s="836">
        <v>2000</v>
      </c>
      <c r="N2" s="836">
        <v>2001</v>
      </c>
      <c r="O2" s="836">
        <v>2002</v>
      </c>
      <c r="P2" s="890">
        <v>2003</v>
      </c>
      <c r="Q2" s="890">
        <v>2004</v>
      </c>
      <c r="R2" s="890">
        <v>2005</v>
      </c>
      <c r="S2" s="890">
        <v>2006</v>
      </c>
      <c r="T2" s="890">
        <v>2007</v>
      </c>
      <c r="U2" s="890">
        <v>2008</v>
      </c>
      <c r="V2" s="890">
        <v>2009</v>
      </c>
      <c r="W2" s="890">
        <v>2010</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row>
    <row r="3" spans="1:230" ht="13.5" customHeight="1">
      <c r="A3" s="5"/>
      <c r="B3" s="5"/>
      <c r="C3" s="5"/>
      <c r="D3" s="3"/>
      <c r="E3" s="9" t="s">
        <v>603</v>
      </c>
      <c r="F3" s="5"/>
      <c r="G3" s="5"/>
      <c r="H3" s="5"/>
      <c r="I3" s="5"/>
      <c r="J3" s="3"/>
      <c r="K3" s="837" t="s">
        <v>597</v>
      </c>
      <c r="L3" s="838">
        <v>6.087851</v>
      </c>
      <c r="M3" s="838">
        <v>6.828906</v>
      </c>
      <c r="N3" s="839">
        <v>7.087017</v>
      </c>
      <c r="O3" s="839">
        <v>7.2263</v>
      </c>
      <c r="P3" s="891">
        <v>6.7757</v>
      </c>
      <c r="Q3" s="891">
        <v>7.3849</v>
      </c>
      <c r="R3" s="891">
        <v>8.3524</v>
      </c>
      <c r="S3" s="891">
        <v>9.264883</v>
      </c>
      <c r="T3" s="891">
        <v>9.787592</v>
      </c>
      <c r="U3" s="891">
        <v>10.114833</v>
      </c>
      <c r="V3" s="891">
        <v>9.481109</v>
      </c>
      <c r="W3" s="891">
        <v>9.088252</v>
      </c>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row>
    <row r="4" spans="1:230" ht="13.5" customHeight="1">
      <c r="A4" s="10" t="s">
        <v>568</v>
      </c>
      <c r="B4" s="11" t="s">
        <v>599</v>
      </c>
      <c r="C4" s="11" t="s">
        <v>602</v>
      </c>
      <c r="D4" s="3"/>
      <c r="E4" s="12" t="s">
        <v>564</v>
      </c>
      <c r="F4" s="13"/>
      <c r="G4" s="13"/>
      <c r="H4" s="13"/>
      <c r="I4" s="13"/>
      <c r="J4" s="3"/>
      <c r="K4" s="837" t="s">
        <v>596</v>
      </c>
      <c r="L4" s="838">
        <v>2.065265</v>
      </c>
      <c r="M4" s="838">
        <v>2.201533</v>
      </c>
      <c r="N4" s="838">
        <v>2.272954</v>
      </c>
      <c r="O4" s="838">
        <v>2.028331</v>
      </c>
      <c r="P4" s="891">
        <v>2.173307</v>
      </c>
      <c r="Q4" s="891">
        <v>2.562446</v>
      </c>
      <c r="R4" s="891">
        <v>2.9462</v>
      </c>
      <c r="S4" s="891">
        <v>2.812877</v>
      </c>
      <c r="T4" s="891">
        <v>3.04929</v>
      </c>
      <c r="U4" s="891">
        <v>3.075762</v>
      </c>
      <c r="V4" s="891">
        <v>2.904142</v>
      </c>
      <c r="W4" s="891">
        <v>3.082532</v>
      </c>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row>
    <row r="5" spans="1:231" ht="13.5" customHeight="1">
      <c r="A5" s="10"/>
      <c r="B5" s="14"/>
      <c r="C5" s="14"/>
      <c r="D5" s="3"/>
      <c r="E5" s="12" t="s">
        <v>565</v>
      </c>
      <c r="F5" s="13"/>
      <c r="G5" s="13"/>
      <c r="H5" s="13"/>
      <c r="I5" s="13"/>
      <c r="J5" s="3"/>
      <c r="K5" s="833"/>
      <c r="L5" s="834"/>
      <c r="M5" s="834"/>
      <c r="N5" s="834"/>
      <c r="O5" s="834"/>
      <c r="P5" s="889"/>
      <c r="Q5" s="887"/>
      <c r="R5" s="887"/>
      <c r="S5" s="887"/>
      <c r="T5" s="887"/>
      <c r="U5" s="887"/>
      <c r="V5" s="887"/>
      <c r="W5" s="887"/>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row>
    <row r="6" spans="1:231" ht="13.5" customHeight="1">
      <c r="A6" s="10" t="s">
        <v>569</v>
      </c>
      <c r="B6" s="16"/>
      <c r="C6" s="16"/>
      <c r="D6" s="3"/>
      <c r="E6" s="4"/>
      <c r="F6" s="3"/>
      <c r="G6" s="3"/>
      <c r="H6" s="3"/>
      <c r="I6" s="3"/>
      <c r="J6" s="3"/>
      <c r="K6" s="833"/>
      <c r="L6" s="834"/>
      <c r="M6" s="834"/>
      <c r="N6" s="834"/>
      <c r="O6" s="834"/>
      <c r="P6" s="834"/>
      <c r="Q6" s="834"/>
      <c r="R6" s="834"/>
      <c r="S6" s="834"/>
      <c r="T6" s="834"/>
      <c r="U6" s="834"/>
      <c r="V6" s="834"/>
      <c r="W6" s="834"/>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row>
    <row r="7" spans="1:231" ht="15" customHeight="1">
      <c r="A7" s="17" t="s">
        <v>570</v>
      </c>
      <c r="B7" s="18">
        <v>21273000</v>
      </c>
      <c r="C7" s="18">
        <v>24343000</v>
      </c>
      <c r="D7" s="3"/>
      <c r="E7" s="19">
        <f aca="true" t="shared" si="0" ref="E7:E15">C7/B7-1</f>
        <v>0.1443143891317633</v>
      </c>
      <c r="F7" s="850"/>
      <c r="G7" s="3"/>
      <c r="H7" s="3"/>
      <c r="I7" s="3"/>
      <c r="J7" s="3"/>
      <c r="K7" s="841"/>
      <c r="L7" s="834"/>
      <c r="M7" s="842"/>
      <c r="N7" s="834"/>
      <c r="O7" s="834"/>
      <c r="P7" s="834"/>
      <c r="Q7" s="836"/>
      <c r="R7" s="836"/>
      <c r="S7" s="843"/>
      <c r="T7" s="83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row>
    <row r="8" spans="1:231" ht="15" customHeight="1">
      <c r="A8" s="17" t="s">
        <v>600</v>
      </c>
      <c r="B8" s="2">
        <v>648033000</v>
      </c>
      <c r="C8" s="2">
        <v>806473000</v>
      </c>
      <c r="D8" s="3"/>
      <c r="E8" s="19">
        <f t="shared" si="0"/>
        <v>0.244493721770342</v>
      </c>
      <c r="F8" s="850"/>
      <c r="G8" s="3"/>
      <c r="H8" s="3"/>
      <c r="I8" s="3"/>
      <c r="J8" s="3"/>
      <c r="K8" s="841"/>
      <c r="L8" s="834"/>
      <c r="M8" s="842"/>
      <c r="N8" s="834"/>
      <c r="O8" s="834"/>
      <c r="P8" s="834"/>
      <c r="Q8" s="840"/>
      <c r="R8" s="840"/>
      <c r="S8" s="840"/>
      <c r="T8" s="840"/>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row>
    <row r="9" spans="1:231" ht="15" customHeight="1">
      <c r="A9" s="17" t="s">
        <v>601</v>
      </c>
      <c r="B9" s="2">
        <v>9481109000</v>
      </c>
      <c r="C9" s="2">
        <v>9088252000</v>
      </c>
      <c r="D9" s="3"/>
      <c r="E9" s="19">
        <f t="shared" si="0"/>
        <v>-0.04143576452923392</v>
      </c>
      <c r="F9" s="850"/>
      <c r="G9" s="3"/>
      <c r="H9" s="3"/>
      <c r="I9" s="3"/>
      <c r="J9" s="3"/>
      <c r="K9" s="841"/>
      <c r="L9" s="834"/>
      <c r="M9" s="842"/>
      <c r="N9" s="834"/>
      <c r="O9" s="834"/>
      <c r="P9" s="834"/>
      <c r="Q9" s="840"/>
      <c r="R9" s="840"/>
      <c r="S9" s="840"/>
      <c r="T9" s="840"/>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row>
    <row r="10" spans="1:231" ht="15" customHeight="1">
      <c r="A10" s="17" t="s">
        <v>571</v>
      </c>
      <c r="B10" s="2">
        <v>6006000</v>
      </c>
      <c r="C10" s="2">
        <v>5671000</v>
      </c>
      <c r="D10" s="3"/>
      <c r="E10" s="19">
        <f t="shared" si="0"/>
        <v>-0.05577755577755583</v>
      </c>
      <c r="F10" s="850"/>
      <c r="G10" s="3"/>
      <c r="H10" s="3"/>
      <c r="I10" s="3"/>
      <c r="J10" s="3"/>
      <c r="K10" s="841"/>
      <c r="L10" s="834"/>
      <c r="M10" s="842"/>
      <c r="N10" s="834"/>
      <c r="O10" s="834"/>
      <c r="P10" s="834"/>
      <c r="T10" s="840"/>
      <c r="U10" s="834"/>
      <c r="V10" s="834"/>
      <c r="W10" s="834"/>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row>
    <row r="11" spans="1:231" ht="15" customHeight="1">
      <c r="A11" s="17" t="s">
        <v>572</v>
      </c>
      <c r="B11" s="2">
        <v>298398000</v>
      </c>
      <c r="C11" s="2">
        <v>275338000</v>
      </c>
      <c r="D11" s="3"/>
      <c r="E11" s="19">
        <f t="shared" si="0"/>
        <v>-0.07727933833336686</v>
      </c>
      <c r="F11" s="850"/>
      <c r="G11" s="3"/>
      <c r="H11" s="3"/>
      <c r="I11" s="3"/>
      <c r="J11" s="3"/>
      <c r="K11" s="841"/>
      <c r="L11" s="834"/>
      <c r="M11" s="842"/>
      <c r="N11" s="834"/>
      <c r="O11" s="834"/>
      <c r="P11" s="834"/>
      <c r="Q11" s="834"/>
      <c r="R11" s="834"/>
      <c r="S11" s="834"/>
      <c r="T11" s="834"/>
      <c r="U11" s="834"/>
      <c r="V11" s="834"/>
      <c r="W11" s="834"/>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row>
    <row r="12" spans="1:231" ht="15" customHeight="1">
      <c r="A12" s="17" t="s">
        <v>573</v>
      </c>
      <c r="B12" s="2">
        <v>5862000</v>
      </c>
      <c r="C12" s="2">
        <v>5635000</v>
      </c>
      <c r="D12" s="3"/>
      <c r="E12" s="19">
        <f t="shared" si="0"/>
        <v>-0.038723984988058735</v>
      </c>
      <c r="F12" s="850"/>
      <c r="G12" s="3"/>
      <c r="H12" s="3"/>
      <c r="I12" s="3"/>
      <c r="J12" s="3"/>
      <c r="K12" s="841"/>
      <c r="L12" s="834"/>
      <c r="M12" s="842"/>
      <c r="N12" s="834"/>
      <c r="O12" s="834"/>
      <c r="P12" s="834"/>
      <c r="Q12" s="840"/>
      <c r="R12" s="834"/>
      <c r="S12" s="834"/>
      <c r="T12" s="834"/>
      <c r="U12" s="834"/>
      <c r="V12" s="834"/>
      <c r="W12" s="834"/>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row>
    <row r="13" spans="1:231" ht="15" customHeight="1">
      <c r="A13" s="17" t="s">
        <v>574</v>
      </c>
      <c r="B13" s="2">
        <v>2904142000</v>
      </c>
      <c r="C13" s="2">
        <v>3082532000</v>
      </c>
      <c r="D13" s="3"/>
      <c r="E13" s="19">
        <f t="shared" si="0"/>
        <v>0.06142605974501247</v>
      </c>
      <c r="F13" s="850"/>
      <c r="G13" s="3"/>
      <c r="H13" s="3"/>
      <c r="I13" s="3"/>
      <c r="J13" s="3"/>
      <c r="K13" s="841"/>
      <c r="L13" s="834"/>
      <c r="M13" s="842"/>
      <c r="N13" s="834"/>
      <c r="O13" s="834"/>
      <c r="P13" s="834"/>
      <c r="Q13" s="834"/>
      <c r="R13" s="834"/>
      <c r="S13" s="834"/>
      <c r="T13" s="834"/>
      <c r="U13" s="834"/>
      <c r="V13" s="834"/>
      <c r="W13" s="834"/>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row>
    <row r="14" spans="1:231" ht="15" customHeight="1">
      <c r="A14" s="17" t="s">
        <v>575</v>
      </c>
      <c r="B14" s="2">
        <v>4612000</v>
      </c>
      <c r="C14" s="2">
        <v>3618000</v>
      </c>
      <c r="D14" s="3"/>
      <c r="E14" s="19">
        <f t="shared" si="0"/>
        <v>-0.2155247181266262</v>
      </c>
      <c r="F14" s="850"/>
      <c r="G14" s="3"/>
      <c r="H14" s="3"/>
      <c r="I14" s="3"/>
      <c r="J14" s="3"/>
      <c r="K14" s="841"/>
      <c r="L14" s="834"/>
      <c r="M14" s="842"/>
      <c r="N14" s="834"/>
      <c r="O14" s="834"/>
      <c r="P14" s="834"/>
      <c r="Q14" s="840"/>
      <c r="R14" s="834"/>
      <c r="S14" s="834"/>
      <c r="T14" s="834"/>
      <c r="U14" s="834"/>
      <c r="V14" s="834"/>
      <c r="W14" s="834"/>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row>
    <row r="15" spans="1:231" ht="15" customHeight="1">
      <c r="A15" s="5" t="s">
        <v>517</v>
      </c>
      <c r="B15" s="2">
        <v>6151000</v>
      </c>
      <c r="C15" s="2">
        <v>6223000</v>
      </c>
      <c r="D15" s="3"/>
      <c r="E15" s="19">
        <f t="shared" si="0"/>
        <v>0.011705413753861249</v>
      </c>
      <c r="F15" s="850"/>
      <c r="G15" s="3"/>
      <c r="H15" s="3"/>
      <c r="I15" s="3"/>
      <c r="J15" s="3"/>
      <c r="K15" s="841"/>
      <c r="L15" s="834"/>
      <c r="M15" s="842"/>
      <c r="N15" s="834"/>
      <c r="O15" s="834"/>
      <c r="P15" s="834"/>
      <c r="Q15" s="834"/>
      <c r="R15" s="834"/>
      <c r="S15" s="834"/>
      <c r="T15" s="834"/>
      <c r="U15" s="834"/>
      <c r="V15" s="834"/>
      <c r="W15" s="834"/>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row>
    <row r="16" spans="1:231" ht="9" customHeight="1">
      <c r="A16" s="5"/>
      <c r="B16" s="21"/>
      <c r="C16" s="21"/>
      <c r="D16" s="3"/>
      <c r="E16" s="45"/>
      <c r="F16" s="850"/>
      <c r="G16" s="3"/>
      <c r="H16" s="3"/>
      <c r="I16" s="3"/>
      <c r="J16" s="3"/>
      <c r="K16" s="841"/>
      <c r="L16" s="834"/>
      <c r="M16" s="842"/>
      <c r="N16" s="834"/>
      <c r="O16" s="834"/>
      <c r="P16" s="834"/>
      <c r="Q16" s="834"/>
      <c r="R16" s="834"/>
      <c r="S16" s="834"/>
      <c r="T16" s="834"/>
      <c r="U16" s="834"/>
      <c r="V16" s="834"/>
      <c r="W16" s="834"/>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row>
    <row r="17" spans="1:231" ht="15" customHeight="1">
      <c r="A17" s="10" t="s">
        <v>576</v>
      </c>
      <c r="B17" s="22">
        <v>13375586000</v>
      </c>
      <c r="C17" s="22">
        <v>13298085000</v>
      </c>
      <c r="D17" s="23"/>
      <c r="E17" s="24">
        <f>C17/B17-1</f>
        <v>-0.005794213427359418</v>
      </c>
      <c r="F17" s="850"/>
      <c r="G17" s="3"/>
      <c r="H17" s="3"/>
      <c r="I17" s="3"/>
      <c r="J17" s="3"/>
      <c r="K17" s="841"/>
      <c r="L17" s="834"/>
      <c r="M17" s="842"/>
      <c r="N17" s="834"/>
      <c r="O17" s="834"/>
      <c r="P17" s="834"/>
      <c r="Q17" s="834"/>
      <c r="R17" s="834"/>
      <c r="S17" s="834"/>
      <c r="T17" s="834"/>
      <c r="U17" s="834"/>
      <c r="V17" s="834"/>
      <c r="W17" s="834"/>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row>
    <row r="18" spans="1:231" ht="15">
      <c r="A18" s="17"/>
      <c r="B18" s="2"/>
      <c r="C18" s="2"/>
      <c r="D18" s="3"/>
      <c r="E18" s="25"/>
      <c r="F18" s="850"/>
      <c r="G18" s="3"/>
      <c r="H18" s="3"/>
      <c r="I18" s="3"/>
      <c r="J18" s="3"/>
      <c r="K18" s="841"/>
      <c r="L18" s="834"/>
      <c r="M18" s="834"/>
      <c r="N18" s="834"/>
      <c r="O18" s="834"/>
      <c r="P18" s="834"/>
      <c r="Q18" s="834"/>
      <c r="R18" s="834"/>
      <c r="S18" s="834"/>
      <c r="T18" s="834"/>
      <c r="U18" s="834"/>
      <c r="V18" s="834"/>
      <c r="W18" s="834"/>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row>
    <row r="19" spans="1:231" ht="13.5" customHeight="1">
      <c r="A19" s="10" t="s">
        <v>559</v>
      </c>
      <c r="B19" s="2"/>
      <c r="C19" s="2"/>
      <c r="D19" s="3"/>
      <c r="E19" s="25"/>
      <c r="F19" s="850"/>
      <c r="G19" s="3"/>
      <c r="H19" s="3"/>
      <c r="I19" s="3"/>
      <c r="J19" s="3"/>
      <c r="K19" s="833"/>
      <c r="L19" s="834"/>
      <c r="M19" s="834"/>
      <c r="N19" s="834"/>
      <c r="O19" s="834"/>
      <c r="P19" s="834"/>
      <c r="Q19" s="834"/>
      <c r="R19" s="834"/>
      <c r="S19" s="834"/>
      <c r="T19" s="834"/>
      <c r="U19" s="834"/>
      <c r="V19" s="834"/>
      <c r="W19" s="834"/>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row>
    <row r="20" spans="1:231" ht="15" customHeight="1">
      <c r="A20" s="17" t="s">
        <v>577</v>
      </c>
      <c r="B20" s="26">
        <v>3565000</v>
      </c>
      <c r="C20" s="26">
        <v>8309000</v>
      </c>
      <c r="D20" s="3"/>
      <c r="E20" s="19">
        <v>1.3307152875175317</v>
      </c>
      <c r="F20" s="850"/>
      <c r="G20" s="3"/>
      <c r="H20" s="3"/>
      <c r="I20" s="3"/>
      <c r="J20" s="3"/>
      <c r="K20" s="833"/>
      <c r="L20" s="834"/>
      <c r="M20" s="834"/>
      <c r="N20" s="834"/>
      <c r="O20" s="834"/>
      <c r="P20" s="834"/>
      <c r="Q20" s="834"/>
      <c r="R20" s="834"/>
      <c r="S20" s="834"/>
      <c r="T20" s="834"/>
      <c r="U20" s="834"/>
      <c r="V20" s="834"/>
      <c r="W20" s="834"/>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row>
    <row r="21" spans="1:231" ht="15" customHeight="1">
      <c r="A21" s="17" t="s">
        <v>578</v>
      </c>
      <c r="B21" s="27">
        <v>167497000</v>
      </c>
      <c r="C21" s="27">
        <v>158389000</v>
      </c>
      <c r="D21" s="3"/>
      <c r="E21" s="19">
        <v>-0.05437709332107443</v>
      </c>
      <c r="F21" s="850"/>
      <c r="G21" s="3"/>
      <c r="H21" s="3"/>
      <c r="I21" s="3"/>
      <c r="J21" s="3"/>
      <c r="K21" s="841"/>
      <c r="L21" s="834"/>
      <c r="M21" s="842"/>
      <c r="N21" s="834"/>
      <c r="O21" s="834"/>
      <c r="P21" s="834"/>
      <c r="Q21" s="834"/>
      <c r="R21" s="834"/>
      <c r="S21" s="834"/>
      <c r="T21" s="834"/>
      <c r="U21" s="834"/>
      <c r="V21" s="834"/>
      <c r="W21" s="834"/>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row>
    <row r="22" spans="1:231" ht="15" customHeight="1">
      <c r="A22" s="17" t="s">
        <v>580</v>
      </c>
      <c r="B22" s="27">
        <v>16253000</v>
      </c>
      <c r="C22" s="27">
        <v>17668000</v>
      </c>
      <c r="D22" s="3"/>
      <c r="E22" s="19">
        <v>0.08706085030455912</v>
      </c>
      <c r="F22" s="850"/>
      <c r="G22" s="3"/>
      <c r="H22" s="3"/>
      <c r="I22" s="3"/>
      <c r="J22" s="3"/>
      <c r="K22" s="841"/>
      <c r="L22" s="834"/>
      <c r="M22" s="842"/>
      <c r="N22" s="834"/>
      <c r="O22" s="834"/>
      <c r="P22" s="834"/>
      <c r="Q22" s="834"/>
      <c r="R22" s="834"/>
      <c r="S22" s="834"/>
      <c r="T22" s="834"/>
      <c r="U22" s="834"/>
      <c r="V22" s="834"/>
      <c r="W22" s="834"/>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row>
    <row r="23" spans="1:231" ht="15" customHeight="1">
      <c r="A23" s="17" t="s">
        <v>581</v>
      </c>
      <c r="B23" s="15">
        <v>151000</v>
      </c>
      <c r="C23" s="15">
        <v>146000</v>
      </c>
      <c r="D23" s="3"/>
      <c r="E23" s="19">
        <v>-0.0331125827814569</v>
      </c>
      <c r="F23" s="850"/>
      <c r="G23" s="3"/>
      <c r="H23" s="3"/>
      <c r="I23" s="3"/>
      <c r="J23" s="3"/>
      <c r="K23" s="841"/>
      <c r="L23" s="834"/>
      <c r="M23" s="842"/>
      <c r="N23" s="834"/>
      <c r="O23" s="834"/>
      <c r="P23" s="834"/>
      <c r="Q23" s="834"/>
      <c r="R23" s="834"/>
      <c r="S23" s="834"/>
      <c r="T23" s="834"/>
      <c r="U23" s="834"/>
      <c r="V23" s="834"/>
      <c r="W23" s="834"/>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row>
    <row r="24" spans="1:231" ht="15" customHeight="1">
      <c r="A24" s="17" t="s">
        <v>582</v>
      </c>
      <c r="B24" s="15"/>
      <c r="C24" s="15">
        <v>1875000</v>
      </c>
      <c r="D24" s="3"/>
      <c r="E24" s="19">
        <v>-0.0487062404870624</v>
      </c>
      <c r="F24" s="850"/>
      <c r="G24" s="3"/>
      <c r="H24" s="3"/>
      <c r="I24" s="3"/>
      <c r="J24" s="3"/>
      <c r="K24" s="841"/>
      <c r="L24" s="834"/>
      <c r="M24" s="842"/>
      <c r="N24" s="834"/>
      <c r="O24" s="834"/>
      <c r="P24" s="834"/>
      <c r="Q24" s="834"/>
      <c r="R24" s="834"/>
      <c r="S24" s="834"/>
      <c r="T24" s="834"/>
      <c r="U24" s="834"/>
      <c r="V24" s="834"/>
      <c r="W24" s="834"/>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row>
    <row r="25" spans="1:231" ht="15" customHeight="1">
      <c r="A25" s="17" t="s">
        <v>583</v>
      </c>
      <c r="B25" s="15">
        <v>80000</v>
      </c>
      <c r="C25" s="15">
        <v>99000</v>
      </c>
      <c r="D25" s="3"/>
      <c r="E25" s="19">
        <v>0.23750000000000004</v>
      </c>
      <c r="F25" s="850"/>
      <c r="G25" s="3"/>
      <c r="H25" s="3"/>
      <c r="I25" s="3"/>
      <c r="J25" s="3"/>
      <c r="K25" s="841"/>
      <c r="L25" s="834"/>
      <c r="M25" s="842"/>
      <c r="N25" s="834"/>
      <c r="O25" s="834"/>
      <c r="P25" s="834"/>
      <c r="Q25" s="834"/>
      <c r="R25" s="834"/>
      <c r="S25" s="834"/>
      <c r="T25" s="834"/>
      <c r="U25" s="834"/>
      <c r="V25" s="834"/>
      <c r="W25" s="834"/>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row>
    <row r="26" spans="1:231" ht="15" customHeight="1">
      <c r="A26" s="17" t="s">
        <v>584</v>
      </c>
      <c r="B26" s="15">
        <v>388000</v>
      </c>
      <c r="C26" s="15">
        <v>549000</v>
      </c>
      <c r="D26" s="3"/>
      <c r="E26" s="19">
        <v>0.4149484536082475</v>
      </c>
      <c r="F26" s="850"/>
      <c r="G26" s="3"/>
      <c r="H26" s="3"/>
      <c r="I26" s="3"/>
      <c r="J26" s="3"/>
      <c r="K26" s="841"/>
      <c r="L26" s="887"/>
      <c r="M26" s="888"/>
      <c r="N26" s="887"/>
      <c r="O26" s="834"/>
      <c r="P26" s="834"/>
      <c r="Q26" s="834"/>
      <c r="R26" s="834"/>
      <c r="S26" s="834"/>
      <c r="T26" s="834"/>
      <c r="U26" s="834"/>
      <c r="V26" s="834"/>
      <c r="W26" s="834"/>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row>
    <row r="27" spans="1:231" ht="15" customHeight="1">
      <c r="A27" s="17" t="s">
        <v>579</v>
      </c>
      <c r="B27" s="15">
        <v>499366000</v>
      </c>
      <c r="C27" s="15">
        <v>490714000</v>
      </c>
      <c r="D27" s="3"/>
      <c r="E27" s="19">
        <v>-0.017325969329109348</v>
      </c>
      <c r="F27" s="850"/>
      <c r="G27" s="3"/>
      <c r="H27" s="3"/>
      <c r="I27" s="3"/>
      <c r="J27" s="3"/>
      <c r="K27" s="892"/>
      <c r="L27" s="887"/>
      <c r="M27" s="888"/>
      <c r="N27" s="887"/>
      <c r="O27" s="887"/>
      <c r="P27" s="834"/>
      <c r="Q27" s="834"/>
      <c r="R27" s="834"/>
      <c r="S27" s="834"/>
      <c r="T27" s="834"/>
      <c r="U27" s="834"/>
      <c r="V27" s="834"/>
      <c r="W27" s="834"/>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row>
    <row r="28" spans="1:231" ht="15" customHeight="1">
      <c r="A28" s="5" t="s">
        <v>585</v>
      </c>
      <c r="B28" s="15">
        <v>4668000</v>
      </c>
      <c r="C28" s="15">
        <v>5107000</v>
      </c>
      <c r="D28" s="3"/>
      <c r="E28" s="19">
        <v>0.09404455869751494</v>
      </c>
      <c r="F28" s="850"/>
      <c r="G28" s="3"/>
      <c r="H28" s="3"/>
      <c r="I28" s="3"/>
      <c r="J28" s="3"/>
      <c r="K28" s="892"/>
      <c r="L28" s="899" t="s">
        <v>596</v>
      </c>
      <c r="M28" s="899"/>
      <c r="N28" s="900">
        <v>3082532000</v>
      </c>
      <c r="O28" s="901">
        <f>N28/SUM($N$28:$N$31)</f>
        <v>0.2195659470249319</v>
      </c>
      <c r="P28" s="834"/>
      <c r="Q28" s="834"/>
      <c r="R28" s="834"/>
      <c r="S28" s="834"/>
      <c r="T28" s="834"/>
      <c r="U28" s="834"/>
      <c r="V28" s="834"/>
      <c r="W28" s="834"/>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row>
    <row r="29" spans="1:231" ht="15" customHeight="1">
      <c r="A29" s="5" t="s">
        <v>587</v>
      </c>
      <c r="B29" s="2">
        <v>55752000</v>
      </c>
      <c r="C29" s="2">
        <v>56271000</v>
      </c>
      <c r="D29" s="3"/>
      <c r="E29" s="19">
        <v>0.009309083082221337</v>
      </c>
      <c r="F29" s="850"/>
      <c r="G29" s="3"/>
      <c r="H29" s="3"/>
      <c r="I29" s="3"/>
      <c r="J29" s="3"/>
      <c r="K29" s="892"/>
      <c r="L29" s="899" t="s">
        <v>597</v>
      </c>
      <c r="M29" s="899"/>
      <c r="N29" s="900">
        <v>9088252000</v>
      </c>
      <c r="O29" s="901">
        <f>N29/SUM($N$28:$N$31)</f>
        <v>0.6473479130731591</v>
      </c>
      <c r="P29" s="834"/>
      <c r="Q29" s="834"/>
      <c r="R29" s="834"/>
      <c r="S29" s="834"/>
      <c r="T29" s="834"/>
      <c r="U29" s="834"/>
      <c r="V29" s="834"/>
      <c r="W29" s="834"/>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row>
    <row r="30" spans="1:231" ht="15" customHeight="1">
      <c r="A30" s="5" t="s">
        <v>589</v>
      </c>
      <c r="B30" s="15">
        <v>214000</v>
      </c>
      <c r="C30" s="15">
        <v>287000</v>
      </c>
      <c r="D30" s="3"/>
      <c r="E30" s="19">
        <v>0.3411214953271029</v>
      </c>
      <c r="F30" s="850"/>
      <c r="G30" s="3"/>
      <c r="H30" s="3"/>
      <c r="I30" s="3"/>
      <c r="J30" s="3"/>
      <c r="K30" s="892"/>
      <c r="L30" s="902" t="s">
        <v>586</v>
      </c>
      <c r="M30" s="902"/>
      <c r="N30" s="900">
        <v>806473000</v>
      </c>
      <c r="O30" s="901">
        <f>N30/SUM($N$28:$N$31)</f>
        <v>0.05744433731589417</v>
      </c>
      <c r="P30" s="834"/>
      <c r="Q30" s="834"/>
      <c r="R30" s="834"/>
      <c r="S30" s="834"/>
      <c r="T30" s="834"/>
      <c r="U30" s="834"/>
      <c r="V30" s="834"/>
      <c r="W30" s="834"/>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row>
    <row r="31" spans="1:231" ht="15" customHeight="1">
      <c r="A31" s="5" t="s">
        <v>590</v>
      </c>
      <c r="B31" s="15">
        <v>536000</v>
      </c>
      <c r="C31" s="15">
        <v>272000</v>
      </c>
      <c r="D31" s="3"/>
      <c r="E31" s="19">
        <v>-0.4925373134328358</v>
      </c>
      <c r="F31" s="850"/>
      <c r="G31" s="3"/>
      <c r="H31" s="3"/>
      <c r="I31" s="3"/>
      <c r="J31" s="3"/>
      <c r="K31" s="892"/>
      <c r="L31" s="899" t="s">
        <v>588</v>
      </c>
      <c r="M31" s="899"/>
      <c r="N31" s="900">
        <v>1061951000</v>
      </c>
      <c r="O31" s="901">
        <f>N31/SUM($N$28:$N$31)</f>
        <v>0.07564180258601483</v>
      </c>
      <c r="P31" s="834"/>
      <c r="Q31" s="834"/>
      <c r="R31" s="834"/>
      <c r="S31" s="834"/>
      <c r="T31" s="834"/>
      <c r="U31" s="834"/>
      <c r="V31" s="834"/>
      <c r="W31" s="834"/>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row>
    <row r="32" spans="1:231" ht="15" customHeight="1">
      <c r="A32" s="5" t="s">
        <v>563</v>
      </c>
      <c r="B32" s="15">
        <v>12000</v>
      </c>
      <c r="C32" s="15">
        <v>11000</v>
      </c>
      <c r="D32" s="3"/>
      <c r="E32" s="19">
        <v>-0.08333333333333337</v>
      </c>
      <c r="F32" s="850"/>
      <c r="G32" s="3"/>
      <c r="H32" s="3"/>
      <c r="I32" s="3"/>
      <c r="J32" s="3"/>
      <c r="K32" s="892"/>
      <c r="L32" s="899"/>
      <c r="M32" s="903"/>
      <c r="N32" s="899"/>
      <c r="O32" s="899"/>
      <c r="P32" s="834"/>
      <c r="Q32" s="834"/>
      <c r="R32" s="834"/>
      <c r="S32" s="834"/>
      <c r="T32" s="834"/>
      <c r="U32" s="834"/>
      <c r="V32" s="834"/>
      <c r="W32" s="834"/>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row>
    <row r="33" spans="1:231" ht="15" customHeight="1">
      <c r="A33" s="5" t="s">
        <v>591</v>
      </c>
      <c r="B33" s="15">
        <v>896000</v>
      </c>
      <c r="C33" s="15">
        <v>994000</v>
      </c>
      <c r="D33" s="3"/>
      <c r="E33" s="19">
        <v>0.109375</v>
      </c>
      <c r="F33" s="850"/>
      <c r="G33" s="3"/>
      <c r="H33" s="3"/>
      <c r="I33" s="3"/>
      <c r="J33" s="3"/>
      <c r="K33" s="892"/>
      <c r="L33" s="887"/>
      <c r="M33" s="888"/>
      <c r="N33" s="887"/>
      <c r="O33" s="887"/>
      <c r="P33" s="834"/>
      <c r="Q33" s="834"/>
      <c r="R33" s="834"/>
      <c r="S33" s="834"/>
      <c r="T33" s="834"/>
      <c r="U33" s="834"/>
      <c r="V33" s="834"/>
      <c r="W33" s="834"/>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row>
    <row r="34" spans="1:231" ht="15" customHeight="1">
      <c r="A34" s="5" t="s">
        <v>592</v>
      </c>
      <c r="B34" s="15">
        <v>199000</v>
      </c>
      <c r="C34" s="15">
        <v>200000</v>
      </c>
      <c r="D34" s="3"/>
      <c r="E34" s="19">
        <v>0.005025125628140614</v>
      </c>
      <c r="F34" s="850"/>
      <c r="G34" s="3"/>
      <c r="H34" s="3"/>
      <c r="I34" s="3"/>
      <c r="J34" s="3"/>
      <c r="K34" s="841"/>
      <c r="L34" s="834"/>
      <c r="M34" s="842"/>
      <c r="N34" s="834"/>
      <c r="O34" s="834"/>
      <c r="P34" s="834"/>
      <c r="Q34" s="834"/>
      <c r="R34" s="834"/>
      <c r="S34" s="834"/>
      <c r="T34" s="834"/>
      <c r="U34" s="834"/>
      <c r="V34" s="834"/>
      <c r="W34" s="834"/>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row>
    <row r="35" spans="1:231" ht="15" customHeight="1">
      <c r="A35" s="5" t="s">
        <v>562</v>
      </c>
      <c r="B35" s="15">
        <v>100000</v>
      </c>
      <c r="C35" s="15">
        <v>117000</v>
      </c>
      <c r="D35" s="3"/>
      <c r="E35" s="19">
        <v>0.16999999999999993</v>
      </c>
      <c r="F35" s="850"/>
      <c r="G35" s="3"/>
      <c r="H35" s="3"/>
      <c r="I35" s="3"/>
      <c r="J35" s="3"/>
      <c r="K35" s="841"/>
      <c r="L35" s="834"/>
      <c r="M35" s="842"/>
      <c r="N35" s="834"/>
      <c r="O35" s="834"/>
      <c r="P35" s="834"/>
      <c r="Q35" s="834"/>
      <c r="R35" s="834"/>
      <c r="S35" s="834"/>
      <c r="T35" s="834"/>
      <c r="U35" s="834"/>
      <c r="V35" s="834"/>
      <c r="W35" s="834"/>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row>
    <row r="36" spans="1:231" ht="15" customHeight="1">
      <c r="A36" s="5" t="s">
        <v>560</v>
      </c>
      <c r="B36" s="15">
        <v>126000</v>
      </c>
      <c r="C36" s="15">
        <v>115000</v>
      </c>
      <c r="D36" s="3"/>
      <c r="E36" s="19">
        <v>-0.08730158730158732</v>
      </c>
      <c r="F36" s="850"/>
      <c r="G36" s="3"/>
      <c r="H36" s="3"/>
      <c r="I36" s="3"/>
      <c r="J36" s="3"/>
      <c r="K36" s="841"/>
      <c r="L36" s="834"/>
      <c r="M36" s="842"/>
      <c r="N36" s="834"/>
      <c r="O36" s="834"/>
      <c r="P36" s="834"/>
      <c r="Q36" s="834"/>
      <c r="R36" s="834"/>
      <c r="S36" s="834"/>
      <c r="T36" s="834"/>
      <c r="U36" s="834"/>
      <c r="V36" s="834"/>
      <c r="W36" s="834"/>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row>
    <row r="37" spans="1:231" ht="15" customHeight="1">
      <c r="A37" s="21"/>
      <c r="B37" s="2"/>
      <c r="C37" s="2"/>
      <c r="D37" s="3"/>
      <c r="E37" s="19"/>
      <c r="F37" s="850"/>
      <c r="G37" s="3"/>
      <c r="H37" s="3"/>
      <c r="I37" s="3"/>
      <c r="J37" s="3"/>
      <c r="K37" s="841"/>
      <c r="L37" s="834"/>
      <c r="M37" s="842"/>
      <c r="N37" s="834"/>
      <c r="O37" s="834"/>
      <c r="P37" s="834"/>
      <c r="Q37" s="834"/>
      <c r="R37" s="834"/>
      <c r="S37" s="834"/>
      <c r="T37" s="834"/>
      <c r="U37" s="834"/>
      <c r="V37" s="834"/>
      <c r="W37" s="834"/>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row>
    <row r="38" spans="1:231" ht="15" customHeight="1">
      <c r="A38" s="10" t="s">
        <v>593</v>
      </c>
      <c r="B38" s="22">
        <v>751774000</v>
      </c>
      <c r="C38" s="22">
        <v>741123000</v>
      </c>
      <c r="D38" s="23"/>
      <c r="E38" s="24">
        <v>-0.014167821712376294</v>
      </c>
      <c r="F38" s="850"/>
      <c r="G38" s="3"/>
      <c r="H38" s="3"/>
      <c r="I38" s="3"/>
      <c r="J38" s="3"/>
      <c r="K38" s="841"/>
      <c r="L38" s="834"/>
      <c r="M38" s="842"/>
      <c r="N38" s="834"/>
      <c r="O38" s="834"/>
      <c r="P38" s="834"/>
      <c r="Q38" s="834"/>
      <c r="R38" s="834"/>
      <c r="S38" s="834"/>
      <c r="T38" s="834"/>
      <c r="U38" s="834"/>
      <c r="V38" s="834"/>
      <c r="W38" s="834"/>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row>
    <row r="39" spans="1:231" ht="15">
      <c r="A39" s="28"/>
      <c r="B39" s="29"/>
      <c r="C39" s="29"/>
      <c r="D39" s="30"/>
      <c r="E39" s="31"/>
      <c r="F39" s="850"/>
      <c r="G39" s="3"/>
      <c r="H39" s="3"/>
      <c r="I39" s="3"/>
      <c r="J39" s="3"/>
      <c r="K39" s="841"/>
      <c r="L39" s="834"/>
      <c r="M39" s="842"/>
      <c r="N39" s="834"/>
      <c r="O39" s="834"/>
      <c r="P39" s="834"/>
      <c r="Q39" s="834"/>
      <c r="R39" s="834"/>
      <c r="S39" s="834"/>
      <c r="T39" s="834"/>
      <c r="U39" s="834"/>
      <c r="V39" s="834"/>
      <c r="W39" s="834"/>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row>
    <row r="40" spans="1:231" ht="15.75">
      <c r="A40" s="32" t="s">
        <v>594</v>
      </c>
      <c r="B40" s="33">
        <v>14127360000</v>
      </c>
      <c r="C40" s="33">
        <v>14039208000</v>
      </c>
      <c r="D40" s="46"/>
      <c r="E40" s="47">
        <v>-0.006239807012775156</v>
      </c>
      <c r="F40" s="850"/>
      <c r="G40" s="3"/>
      <c r="H40" s="3"/>
      <c r="I40" s="3"/>
      <c r="J40" s="3"/>
      <c r="K40" s="841"/>
      <c r="L40" s="834"/>
      <c r="M40" s="834"/>
      <c r="N40" s="834"/>
      <c r="O40" s="834"/>
      <c r="P40" s="834"/>
      <c r="Q40" s="840"/>
      <c r="R40" s="834"/>
      <c r="S40" s="834"/>
      <c r="T40" s="834"/>
      <c r="U40" s="834"/>
      <c r="V40" s="834"/>
      <c r="W40" s="834"/>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row>
    <row r="41" spans="1:231" ht="15.75" customHeight="1">
      <c r="A41" s="35"/>
      <c r="B41" s="36"/>
      <c r="C41" s="36"/>
      <c r="D41" s="30"/>
      <c r="E41" s="37"/>
      <c r="F41" s="3"/>
      <c r="G41" s="3"/>
      <c r="H41" s="3"/>
      <c r="I41" s="3"/>
      <c r="J41" s="3"/>
      <c r="K41" s="833"/>
      <c r="L41" s="834"/>
      <c r="M41" s="834"/>
      <c r="N41" s="834"/>
      <c r="O41" s="834"/>
      <c r="P41" s="834"/>
      <c r="Q41" s="834"/>
      <c r="R41" s="834"/>
      <c r="S41" s="834"/>
      <c r="T41" s="834"/>
      <c r="U41" s="834"/>
      <c r="V41" s="834"/>
      <c r="W41" s="834"/>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row>
    <row r="42" spans="1:232" ht="15" customHeight="1">
      <c r="A42" s="38" t="s">
        <v>595</v>
      </c>
      <c r="B42" s="38"/>
      <c r="C42" s="38"/>
      <c r="D42" s="39"/>
      <c r="E42" s="40"/>
      <c r="F42" s="3"/>
      <c r="G42" s="3"/>
      <c r="H42" s="3"/>
      <c r="I42" s="3"/>
      <c r="J42" s="3"/>
      <c r="K42" s="841"/>
      <c r="L42" s="834"/>
      <c r="M42" s="834"/>
      <c r="N42" s="845"/>
      <c r="O42" s="845"/>
      <c r="P42" s="836"/>
      <c r="Q42" s="836"/>
      <c r="R42" s="836"/>
      <c r="S42" s="836"/>
      <c r="T42" s="836"/>
      <c r="U42" s="834"/>
      <c r="V42" s="834"/>
      <c r="W42" s="834"/>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row>
    <row r="43" spans="1:232" ht="13.5" customHeight="1">
      <c r="A43" s="38" t="s">
        <v>561</v>
      </c>
      <c r="B43" s="40"/>
      <c r="C43" s="40"/>
      <c r="D43" s="39"/>
      <c r="E43" s="41"/>
      <c r="F43" s="5"/>
      <c r="G43" s="5"/>
      <c r="H43" s="5"/>
      <c r="I43" s="5"/>
      <c r="J43" s="3"/>
      <c r="K43" s="833"/>
      <c r="L43" s="834"/>
      <c r="M43" s="834"/>
      <c r="N43" s="834"/>
      <c r="O43" s="845"/>
      <c r="P43" s="836"/>
      <c r="Q43" s="836"/>
      <c r="R43" s="836"/>
      <c r="S43" s="836"/>
      <c r="T43" s="836"/>
      <c r="U43" s="834"/>
      <c r="V43" s="834"/>
      <c r="W43" s="834"/>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row>
    <row r="44" spans="1:232" ht="13.5" customHeight="1">
      <c r="A44" s="38" t="s">
        <v>510</v>
      </c>
      <c r="B44" s="40"/>
      <c r="C44" s="40"/>
      <c r="D44" s="39"/>
      <c r="E44" s="41"/>
      <c r="F44" s="38"/>
      <c r="G44" s="38"/>
      <c r="H44" s="38"/>
      <c r="I44" s="38"/>
      <c r="J44" s="3"/>
      <c r="K44" s="833"/>
      <c r="L44" s="834"/>
      <c r="O44" s="840"/>
      <c r="P44" s="840"/>
      <c r="Q44" s="840"/>
      <c r="R44" s="840"/>
      <c r="S44" s="840"/>
      <c r="T44" s="840"/>
      <c r="U44" s="834"/>
      <c r="V44" s="834"/>
      <c r="W44" s="834"/>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row>
    <row r="45" spans="1:231" ht="13.5" customHeight="1">
      <c r="A45" s="38" t="s">
        <v>511</v>
      </c>
      <c r="B45" s="40"/>
      <c r="C45" s="40"/>
      <c r="D45" s="39"/>
      <c r="E45" s="41"/>
      <c r="F45" s="38"/>
      <c r="G45" s="38"/>
      <c r="H45" s="38"/>
      <c r="I45" s="38"/>
      <c r="J45" s="3"/>
      <c r="K45" s="833"/>
      <c r="L45" s="834"/>
      <c r="M45" s="834"/>
      <c r="N45" s="834"/>
      <c r="O45" s="834"/>
      <c r="P45" s="834"/>
      <c r="Q45" s="846"/>
      <c r="R45" s="834"/>
      <c r="S45" s="834"/>
      <c r="T45" s="834"/>
      <c r="U45" s="834"/>
      <c r="V45" s="834"/>
      <c r="W45" s="834"/>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row>
    <row r="46" spans="1:231" ht="13.5" customHeight="1">
      <c r="A46" s="910" t="s">
        <v>512</v>
      </c>
      <c r="B46" s="910"/>
      <c r="C46" s="910"/>
      <c r="D46" s="910"/>
      <c r="E46" s="910"/>
      <c r="F46" s="910"/>
      <c r="G46" s="910"/>
      <c r="H46" s="38"/>
      <c r="I46" s="38"/>
      <c r="J46" s="3"/>
      <c r="K46" s="833"/>
      <c r="L46" s="834"/>
      <c r="M46" s="834"/>
      <c r="N46" s="848"/>
      <c r="O46" s="848"/>
      <c r="P46" s="834"/>
      <c r="Q46" s="834"/>
      <c r="R46" s="834"/>
      <c r="S46" s="834"/>
      <c r="T46" s="834"/>
      <c r="U46" s="834"/>
      <c r="V46" s="834"/>
      <c r="W46" s="834"/>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row>
    <row r="47" spans="1:231" ht="13.5" customHeight="1">
      <c r="A47" s="38" t="s">
        <v>598</v>
      </c>
      <c r="B47" s="40"/>
      <c r="C47" s="40"/>
      <c r="D47" s="39"/>
      <c r="E47" s="41"/>
      <c r="F47" s="38"/>
      <c r="G47" s="38"/>
      <c r="H47" s="38"/>
      <c r="I47" s="38"/>
      <c r="J47" s="3"/>
      <c r="K47" s="833"/>
      <c r="L47" s="834"/>
      <c r="M47" s="834"/>
      <c r="N47" s="847"/>
      <c r="O47" s="847"/>
      <c r="P47" s="834"/>
      <c r="Q47" s="834"/>
      <c r="R47" s="834"/>
      <c r="S47" s="834"/>
      <c r="T47" s="834"/>
      <c r="U47" s="834"/>
      <c r="V47" s="834"/>
      <c r="W47" s="834"/>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row>
    <row r="48" spans="1:231" ht="12" customHeight="1">
      <c r="A48" s="849"/>
      <c r="B48" s="849"/>
      <c r="C48" s="849"/>
      <c r="D48" s="849"/>
      <c r="E48" s="849"/>
      <c r="F48" s="849"/>
      <c r="G48" s="849"/>
      <c r="H48" s="38"/>
      <c r="I48" s="38"/>
      <c r="J48" s="3"/>
      <c r="K48" s="833"/>
      <c r="N48" s="847"/>
      <c r="O48" s="847"/>
      <c r="P48" s="834"/>
      <c r="Q48" s="834"/>
      <c r="R48" s="834"/>
      <c r="S48" s="834"/>
      <c r="T48" s="834"/>
      <c r="U48" s="834"/>
      <c r="V48" s="834"/>
      <c r="W48" s="834"/>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row>
    <row r="49" spans="1:231" ht="12" customHeight="1">
      <c r="A49" s="849"/>
      <c r="B49" s="849"/>
      <c r="C49" s="849"/>
      <c r="D49" s="849"/>
      <c r="E49" s="849"/>
      <c r="F49" s="849"/>
      <c r="G49" s="849"/>
      <c r="H49" s="5"/>
      <c r="I49" s="5"/>
      <c r="J49" s="3"/>
      <c r="K49" s="833"/>
      <c r="L49" s="834"/>
      <c r="M49" s="834"/>
      <c r="N49" s="847"/>
      <c r="O49" s="847"/>
      <c r="P49" s="834"/>
      <c r="Q49" s="834"/>
      <c r="R49" s="834"/>
      <c r="S49" s="834"/>
      <c r="T49" s="834"/>
      <c r="U49" s="834"/>
      <c r="V49" s="834"/>
      <c r="W49" s="834"/>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row>
    <row r="50" spans="1:231" ht="12" customHeight="1">
      <c r="A50" s="849"/>
      <c r="B50" s="849"/>
      <c r="C50" s="849"/>
      <c r="D50" s="849"/>
      <c r="E50" s="849"/>
      <c r="F50" s="849"/>
      <c r="G50" s="849"/>
      <c r="H50" s="5"/>
      <c r="I50" s="5"/>
      <c r="J50" s="3"/>
      <c r="K50" s="833"/>
      <c r="P50" s="834"/>
      <c r="Q50" s="834"/>
      <c r="R50" s="834"/>
      <c r="S50" s="834"/>
      <c r="T50" s="834"/>
      <c r="U50" s="834"/>
      <c r="V50" s="834"/>
      <c r="W50" s="834"/>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row>
    <row r="51" spans="2:231" ht="12" customHeight="1">
      <c r="B51" s="15"/>
      <c r="C51" s="15"/>
      <c r="E51" s="44"/>
      <c r="F51" s="849"/>
      <c r="G51" s="849"/>
      <c r="H51" s="5"/>
      <c r="I51" s="5"/>
      <c r="J51" s="3"/>
      <c r="K51" s="833"/>
      <c r="P51" s="834"/>
      <c r="Q51" s="834"/>
      <c r="R51" s="834"/>
      <c r="S51" s="834"/>
      <c r="T51" s="834"/>
      <c r="U51" s="834"/>
      <c r="V51" s="834"/>
      <c r="W51" s="834"/>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row>
    <row r="52" spans="2:231" ht="13.5" customHeight="1">
      <c r="B52" s="15"/>
      <c r="C52" s="48"/>
      <c r="E52" s="44"/>
      <c r="F52" s="42"/>
      <c r="G52" s="42"/>
      <c r="H52" s="42"/>
      <c r="I52" s="42"/>
      <c r="J52" s="42"/>
      <c r="K52" s="842"/>
      <c r="P52" s="834"/>
      <c r="Q52" s="834"/>
      <c r="R52" s="834"/>
      <c r="S52" s="834"/>
      <c r="T52" s="834"/>
      <c r="U52" s="834"/>
      <c r="V52" s="834"/>
      <c r="W52" s="834"/>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row>
    <row r="53" spans="1:231" ht="13.5" customHeight="1">
      <c r="A53" s="6"/>
      <c r="B53" s="15"/>
      <c r="C53" s="15"/>
      <c r="E53" s="44"/>
      <c r="F53" s="6"/>
      <c r="G53" s="6"/>
      <c r="H53" s="6"/>
      <c r="I53" s="6"/>
      <c r="K53" s="842"/>
      <c r="P53" s="834"/>
      <c r="Q53" s="834"/>
      <c r="R53" s="834"/>
      <c r="S53" s="834"/>
      <c r="T53" s="834"/>
      <c r="U53" s="834"/>
      <c r="V53" s="834"/>
      <c r="W53" s="834"/>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row>
    <row r="54" spans="1:231" ht="13.5" customHeight="1">
      <c r="A54" s="6"/>
      <c r="B54" s="15"/>
      <c r="C54" s="15"/>
      <c r="E54" s="44"/>
      <c r="F54" s="6"/>
      <c r="G54" s="6"/>
      <c r="H54" s="6"/>
      <c r="I54" s="6"/>
      <c r="K54" s="842"/>
      <c r="P54" s="834"/>
      <c r="Q54" s="834"/>
      <c r="R54" s="834"/>
      <c r="S54" s="834"/>
      <c r="T54" s="834"/>
      <c r="U54" s="834"/>
      <c r="V54" s="834"/>
      <c r="W54" s="834"/>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row>
    <row r="55" spans="1:231" ht="13.5" customHeight="1">
      <c r="A55" s="6"/>
      <c r="B55" s="15"/>
      <c r="C55" s="15"/>
      <c r="E55" s="44"/>
      <c r="F55" s="6"/>
      <c r="G55" s="6"/>
      <c r="H55" s="6"/>
      <c r="I55" s="6"/>
      <c r="K55" s="842"/>
      <c r="L55" s="834"/>
      <c r="M55" s="834"/>
      <c r="N55" s="834"/>
      <c r="O55" s="834"/>
      <c r="P55" s="834"/>
      <c r="Q55" s="834"/>
      <c r="R55" s="834"/>
      <c r="S55" s="834"/>
      <c r="T55" s="834"/>
      <c r="U55" s="834"/>
      <c r="V55" s="834"/>
      <c r="W55" s="834"/>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row>
    <row r="56" spans="1:231" ht="13.5" customHeight="1">
      <c r="A56" s="6"/>
      <c r="B56" s="15"/>
      <c r="C56" s="15"/>
      <c r="E56" s="44"/>
      <c r="F56" s="6"/>
      <c r="G56" s="6"/>
      <c r="H56" s="6"/>
      <c r="I56" s="6"/>
      <c r="K56" s="842"/>
      <c r="L56" s="834"/>
      <c r="M56" s="834"/>
      <c r="N56" s="834"/>
      <c r="O56" s="834"/>
      <c r="P56" s="834"/>
      <c r="Q56" s="834"/>
      <c r="R56" s="834"/>
      <c r="S56" s="834"/>
      <c r="T56" s="834"/>
      <c r="U56" s="834"/>
      <c r="V56" s="834"/>
      <c r="W56" s="834"/>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row>
    <row r="57" spans="1:231" ht="13.5" customHeight="1">
      <c r="A57" s="6"/>
      <c r="B57" s="15"/>
      <c r="C57" s="15"/>
      <c r="E57" s="44"/>
      <c r="F57" s="6"/>
      <c r="G57" s="6"/>
      <c r="H57" s="6"/>
      <c r="I57" s="6"/>
      <c r="K57" s="842"/>
      <c r="L57" s="834"/>
      <c r="M57" s="834"/>
      <c r="N57" s="834"/>
      <c r="O57" s="834"/>
      <c r="P57" s="834"/>
      <c r="Q57" s="834"/>
      <c r="R57" s="834"/>
      <c r="S57" s="834"/>
      <c r="T57" s="834"/>
      <c r="U57" s="834"/>
      <c r="V57" s="834"/>
      <c r="W57" s="834"/>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row>
    <row r="58" spans="1:231" ht="13.5" customHeight="1">
      <c r="A58" s="6"/>
      <c r="B58" s="15"/>
      <c r="C58" s="15"/>
      <c r="E58" s="44"/>
      <c r="F58" s="6"/>
      <c r="G58" s="6"/>
      <c r="H58" s="6"/>
      <c r="I58" s="6"/>
      <c r="K58" s="842"/>
      <c r="L58" s="834"/>
      <c r="M58" s="834"/>
      <c r="N58" s="834"/>
      <c r="O58" s="834"/>
      <c r="P58" s="834"/>
      <c r="Q58" s="834"/>
      <c r="R58" s="834"/>
      <c r="S58" s="834"/>
      <c r="T58" s="834"/>
      <c r="U58" s="834"/>
      <c r="V58" s="834"/>
      <c r="W58" s="834"/>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row>
    <row r="59" spans="1:231" ht="13.5" customHeight="1">
      <c r="A59" s="6"/>
      <c r="B59" s="15"/>
      <c r="C59" s="15"/>
      <c r="E59" s="44"/>
      <c r="F59" s="6"/>
      <c r="G59" s="6"/>
      <c r="H59" s="6"/>
      <c r="I59" s="6"/>
      <c r="K59" s="842"/>
      <c r="L59" s="834"/>
      <c r="M59" s="834"/>
      <c r="N59" s="834"/>
      <c r="O59" s="834"/>
      <c r="P59" s="834"/>
      <c r="Q59" s="834"/>
      <c r="R59" s="834"/>
      <c r="S59" s="834"/>
      <c r="T59" s="834"/>
      <c r="U59" s="834"/>
      <c r="V59" s="834"/>
      <c r="W59" s="834"/>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row>
    <row r="60" spans="1:231" ht="13.5" customHeight="1">
      <c r="A60" s="6"/>
      <c r="B60" s="15"/>
      <c r="C60" s="15"/>
      <c r="E60" s="44"/>
      <c r="F60" s="6"/>
      <c r="G60" s="6"/>
      <c r="H60" s="6"/>
      <c r="I60" s="6"/>
      <c r="K60" s="842"/>
      <c r="L60" s="834"/>
      <c r="M60" s="834"/>
      <c r="N60" s="834"/>
      <c r="O60" s="834"/>
      <c r="P60" s="834"/>
      <c r="Q60" s="834"/>
      <c r="R60" s="834"/>
      <c r="S60" s="834"/>
      <c r="T60" s="834"/>
      <c r="U60" s="834"/>
      <c r="V60" s="834"/>
      <c r="W60" s="834"/>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row>
    <row r="61" spans="1:231" ht="13.5" customHeight="1">
      <c r="A61" s="6"/>
      <c r="B61" s="15"/>
      <c r="C61" s="15"/>
      <c r="E61" s="44"/>
      <c r="F61" s="6"/>
      <c r="G61" s="6"/>
      <c r="H61" s="6"/>
      <c r="I61" s="6"/>
      <c r="K61" s="842"/>
      <c r="L61" s="834"/>
      <c r="M61" s="834"/>
      <c r="N61" s="834"/>
      <c r="O61" s="834"/>
      <c r="P61" s="834"/>
      <c r="Q61" s="834"/>
      <c r="R61" s="834"/>
      <c r="S61" s="834"/>
      <c r="T61" s="834"/>
      <c r="U61" s="834"/>
      <c r="V61" s="834"/>
      <c r="W61" s="834"/>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row>
    <row r="62" spans="1:231" ht="13.5" customHeight="1">
      <c r="A62" s="6"/>
      <c r="B62" s="15"/>
      <c r="C62" s="15"/>
      <c r="E62" s="44"/>
      <c r="F62" s="6"/>
      <c r="G62" s="6"/>
      <c r="H62" s="6"/>
      <c r="I62" s="6"/>
      <c r="K62" s="842"/>
      <c r="L62" s="834"/>
      <c r="M62" s="834"/>
      <c r="N62" s="834"/>
      <c r="O62" s="834"/>
      <c r="P62" s="834"/>
      <c r="Q62" s="834"/>
      <c r="R62" s="834"/>
      <c r="S62" s="834"/>
      <c r="T62" s="834"/>
      <c r="U62" s="834"/>
      <c r="V62" s="834"/>
      <c r="W62" s="834"/>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row>
    <row r="63" spans="1:231" ht="13.5" customHeight="1">
      <c r="A63" s="6"/>
      <c r="B63" s="15"/>
      <c r="C63" s="15"/>
      <c r="E63" s="44"/>
      <c r="F63" s="6"/>
      <c r="G63" s="6"/>
      <c r="H63" s="6"/>
      <c r="I63" s="6"/>
      <c r="K63" s="842"/>
      <c r="L63" s="834"/>
      <c r="M63" s="834"/>
      <c r="N63" s="834"/>
      <c r="O63" s="834"/>
      <c r="P63" s="834"/>
      <c r="Q63" s="834"/>
      <c r="R63" s="834"/>
      <c r="S63" s="834"/>
      <c r="T63" s="834"/>
      <c r="U63" s="834"/>
      <c r="V63" s="834"/>
      <c r="W63" s="834"/>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row>
    <row r="64" spans="1:231" ht="13.5" customHeight="1">
      <c r="A64" s="6"/>
      <c r="B64" s="15"/>
      <c r="C64" s="15"/>
      <c r="E64" s="44"/>
      <c r="F64" s="6"/>
      <c r="G64" s="6"/>
      <c r="H64" s="6"/>
      <c r="I64" s="6"/>
      <c r="K64" s="842"/>
      <c r="L64" s="834"/>
      <c r="M64" s="834"/>
      <c r="N64" s="834"/>
      <c r="O64" s="834"/>
      <c r="P64" s="834"/>
      <c r="Q64" s="834"/>
      <c r="R64" s="834"/>
      <c r="S64" s="834"/>
      <c r="T64" s="834"/>
      <c r="U64" s="834"/>
      <c r="V64" s="834"/>
      <c r="W64" s="834"/>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row>
    <row r="65" spans="1:231" ht="13.5" customHeight="1">
      <c r="A65" s="6"/>
      <c r="B65" s="15"/>
      <c r="C65" s="15"/>
      <c r="E65" s="44"/>
      <c r="F65" s="6"/>
      <c r="G65" s="6"/>
      <c r="H65" s="6"/>
      <c r="I65" s="6"/>
      <c r="K65" s="842"/>
      <c r="L65" s="834"/>
      <c r="M65" s="834"/>
      <c r="N65" s="834"/>
      <c r="O65" s="834"/>
      <c r="P65" s="834"/>
      <c r="Q65" s="834"/>
      <c r="R65" s="834"/>
      <c r="S65" s="834"/>
      <c r="T65" s="834"/>
      <c r="U65" s="834"/>
      <c r="V65" s="834"/>
      <c r="W65" s="834"/>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row>
    <row r="66" spans="1:231" ht="13.5" customHeight="1">
      <c r="A66" s="6"/>
      <c r="B66" s="15"/>
      <c r="C66" s="15"/>
      <c r="E66" s="44"/>
      <c r="F66" s="6"/>
      <c r="G66" s="6"/>
      <c r="H66" s="6"/>
      <c r="I66" s="6"/>
      <c r="K66" s="842"/>
      <c r="L66" s="834"/>
      <c r="M66" s="834"/>
      <c r="N66" s="834"/>
      <c r="O66" s="834"/>
      <c r="P66" s="834"/>
      <c r="Q66" s="834"/>
      <c r="R66" s="834"/>
      <c r="S66" s="834"/>
      <c r="T66" s="834"/>
      <c r="U66" s="834"/>
      <c r="V66" s="834"/>
      <c r="W66" s="834"/>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row>
    <row r="67" spans="1:231" ht="13.5" customHeight="1">
      <c r="A67" s="6"/>
      <c r="B67" s="15"/>
      <c r="C67" s="15"/>
      <c r="E67" s="44"/>
      <c r="F67" s="6"/>
      <c r="G67" s="6"/>
      <c r="H67" s="6"/>
      <c r="I67" s="6"/>
      <c r="K67" s="842"/>
      <c r="L67" s="834"/>
      <c r="M67" s="834"/>
      <c r="N67" s="834"/>
      <c r="O67" s="834"/>
      <c r="P67" s="834"/>
      <c r="Q67" s="834"/>
      <c r="R67" s="834"/>
      <c r="S67" s="834"/>
      <c r="T67" s="834"/>
      <c r="U67" s="834"/>
      <c r="V67" s="834"/>
      <c r="W67" s="834"/>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row>
    <row r="68" spans="1:231" ht="13.5" customHeight="1">
      <c r="A68" s="6"/>
      <c r="B68" s="15"/>
      <c r="C68" s="15"/>
      <c r="E68" s="44"/>
      <c r="F68" s="6"/>
      <c r="G68" s="6"/>
      <c r="H68" s="6"/>
      <c r="I68" s="6"/>
      <c r="K68" s="842"/>
      <c r="L68" s="834"/>
      <c r="M68" s="834"/>
      <c r="N68" s="834"/>
      <c r="O68" s="834"/>
      <c r="P68" s="834"/>
      <c r="Q68" s="834"/>
      <c r="R68" s="834"/>
      <c r="S68" s="834"/>
      <c r="T68" s="834"/>
      <c r="U68" s="834"/>
      <c r="V68" s="834"/>
      <c r="W68" s="834"/>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row>
    <row r="69" spans="1:231" ht="13.5" customHeight="1">
      <c r="A69" s="6"/>
      <c r="B69" s="15"/>
      <c r="C69" s="15"/>
      <c r="E69" s="44"/>
      <c r="F69" s="6"/>
      <c r="G69" s="6"/>
      <c r="H69" s="6"/>
      <c r="I69" s="6"/>
      <c r="K69" s="842"/>
      <c r="L69" s="834"/>
      <c r="M69" s="834"/>
      <c r="N69" s="834"/>
      <c r="O69" s="834"/>
      <c r="P69" s="834"/>
      <c r="Q69" s="834"/>
      <c r="R69" s="834"/>
      <c r="S69" s="834"/>
      <c r="T69" s="834"/>
      <c r="U69" s="834"/>
      <c r="V69" s="834"/>
      <c r="W69" s="834"/>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row>
    <row r="70" spans="1:231" ht="13.5" customHeight="1">
      <c r="A70" s="6"/>
      <c r="B70" s="15"/>
      <c r="C70" s="15"/>
      <c r="E70" s="44"/>
      <c r="F70" s="6"/>
      <c r="G70" s="6"/>
      <c r="H70" s="6"/>
      <c r="I70" s="6"/>
      <c r="K70" s="842"/>
      <c r="L70" s="834"/>
      <c r="M70" s="834"/>
      <c r="N70" s="834"/>
      <c r="O70" s="834"/>
      <c r="P70" s="834"/>
      <c r="Q70" s="834"/>
      <c r="R70" s="834"/>
      <c r="S70" s="834"/>
      <c r="T70" s="834"/>
      <c r="U70" s="834"/>
      <c r="V70" s="834"/>
      <c r="W70" s="834"/>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row>
    <row r="71" spans="1:231" ht="13.5" customHeight="1">
      <c r="A71" s="6"/>
      <c r="B71" s="15"/>
      <c r="C71" s="15"/>
      <c r="E71" s="44"/>
      <c r="F71" s="6"/>
      <c r="G71" s="6"/>
      <c r="H71" s="6"/>
      <c r="I71" s="6"/>
      <c r="K71" s="842"/>
      <c r="L71" s="834"/>
      <c r="M71" s="834"/>
      <c r="N71" s="834"/>
      <c r="O71" s="834"/>
      <c r="P71" s="834"/>
      <c r="Q71" s="834"/>
      <c r="R71" s="834"/>
      <c r="S71" s="834"/>
      <c r="T71" s="834"/>
      <c r="U71" s="834"/>
      <c r="V71" s="834"/>
      <c r="W71" s="834"/>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row>
    <row r="72" spans="1:231" ht="13.5" customHeight="1">
      <c r="A72" s="6"/>
      <c r="B72" s="15"/>
      <c r="C72" s="15"/>
      <c r="E72" s="44"/>
      <c r="F72" s="6"/>
      <c r="G72" s="6"/>
      <c r="H72" s="6"/>
      <c r="I72" s="6"/>
      <c r="K72" s="842"/>
      <c r="L72" s="834"/>
      <c r="M72" s="834"/>
      <c r="N72" s="834"/>
      <c r="O72" s="834"/>
      <c r="P72" s="834"/>
      <c r="Q72" s="834"/>
      <c r="R72" s="834"/>
      <c r="S72" s="834"/>
      <c r="T72" s="834"/>
      <c r="U72" s="834"/>
      <c r="V72" s="834"/>
      <c r="W72" s="834"/>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row>
    <row r="73" spans="1:231" ht="13.5" customHeight="1">
      <c r="A73" s="6"/>
      <c r="B73" s="15"/>
      <c r="C73" s="15"/>
      <c r="E73" s="44"/>
      <c r="F73" s="6"/>
      <c r="G73" s="6"/>
      <c r="H73" s="6"/>
      <c r="I73" s="6"/>
      <c r="K73" s="842"/>
      <c r="L73" s="834"/>
      <c r="M73" s="834"/>
      <c r="N73" s="834"/>
      <c r="O73" s="834"/>
      <c r="P73" s="834"/>
      <c r="Q73" s="834"/>
      <c r="R73" s="834"/>
      <c r="S73" s="834"/>
      <c r="T73" s="834"/>
      <c r="U73" s="834"/>
      <c r="V73" s="834"/>
      <c r="W73" s="834"/>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row>
    <row r="74" spans="1:231" ht="13.5" customHeight="1">
      <c r="A74" s="6"/>
      <c r="B74" s="15"/>
      <c r="C74" s="15"/>
      <c r="E74" s="44"/>
      <c r="F74" s="6"/>
      <c r="G74" s="6"/>
      <c r="H74" s="6"/>
      <c r="I74" s="6"/>
      <c r="K74" s="842"/>
      <c r="L74" s="834"/>
      <c r="M74" s="834"/>
      <c r="N74" s="834"/>
      <c r="O74" s="834"/>
      <c r="P74" s="834"/>
      <c r="Q74" s="834"/>
      <c r="R74" s="834"/>
      <c r="S74" s="834"/>
      <c r="T74" s="834"/>
      <c r="U74" s="834"/>
      <c r="V74" s="834"/>
      <c r="W74" s="834"/>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row>
    <row r="75" spans="1:231" ht="13.5" customHeight="1">
      <c r="A75" s="6"/>
      <c r="B75" s="15"/>
      <c r="C75" s="15"/>
      <c r="E75" s="44"/>
      <c r="F75" s="6"/>
      <c r="G75" s="6"/>
      <c r="H75" s="6"/>
      <c r="I75" s="6"/>
      <c r="K75" s="842"/>
      <c r="L75" s="834"/>
      <c r="M75" s="834"/>
      <c r="N75" s="834"/>
      <c r="O75" s="834"/>
      <c r="P75" s="834"/>
      <c r="Q75" s="834"/>
      <c r="R75" s="834"/>
      <c r="S75" s="834"/>
      <c r="T75" s="834"/>
      <c r="U75" s="834"/>
      <c r="V75" s="834"/>
      <c r="W75" s="834"/>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row>
    <row r="76" spans="1:231" ht="13.5" customHeight="1">
      <c r="A76" s="6"/>
      <c r="B76" s="15"/>
      <c r="C76" s="15"/>
      <c r="E76" s="44"/>
      <c r="F76" s="6"/>
      <c r="G76" s="6"/>
      <c r="H76" s="6"/>
      <c r="I76" s="6"/>
      <c r="K76" s="842"/>
      <c r="L76" s="834"/>
      <c r="M76" s="834"/>
      <c r="N76" s="834"/>
      <c r="O76" s="834"/>
      <c r="P76" s="834"/>
      <c r="Q76" s="834"/>
      <c r="R76" s="834"/>
      <c r="S76" s="834"/>
      <c r="T76" s="834"/>
      <c r="U76" s="834"/>
      <c r="V76" s="834"/>
      <c r="W76" s="834"/>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row>
    <row r="77" spans="1:231" ht="13.5" customHeight="1">
      <c r="A77" s="6"/>
      <c r="B77" s="15"/>
      <c r="C77" s="15"/>
      <c r="E77" s="44"/>
      <c r="F77" s="6"/>
      <c r="G77" s="6"/>
      <c r="H77" s="6"/>
      <c r="I77" s="6"/>
      <c r="K77" s="842"/>
      <c r="L77" s="834"/>
      <c r="M77" s="834"/>
      <c r="N77" s="834"/>
      <c r="O77" s="834"/>
      <c r="P77" s="834"/>
      <c r="Q77" s="834"/>
      <c r="R77" s="834"/>
      <c r="S77" s="834"/>
      <c r="T77" s="834"/>
      <c r="U77" s="834"/>
      <c r="V77" s="834"/>
      <c r="W77" s="834"/>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row>
    <row r="78" spans="1:231" ht="13.5" customHeight="1">
      <c r="A78" s="6"/>
      <c r="B78" s="15"/>
      <c r="C78" s="15"/>
      <c r="E78" s="44"/>
      <c r="F78" s="6"/>
      <c r="G78" s="6"/>
      <c r="H78" s="6"/>
      <c r="I78" s="6"/>
      <c r="K78" s="842"/>
      <c r="L78" s="834"/>
      <c r="M78" s="834"/>
      <c r="N78" s="834"/>
      <c r="O78" s="834"/>
      <c r="P78" s="834"/>
      <c r="Q78" s="834"/>
      <c r="R78" s="834"/>
      <c r="S78" s="834"/>
      <c r="T78" s="834"/>
      <c r="U78" s="834"/>
      <c r="V78" s="834"/>
      <c r="W78" s="834"/>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row>
    <row r="79" spans="1:231" ht="13.5" customHeight="1">
      <c r="A79" s="6"/>
      <c r="B79" s="15"/>
      <c r="C79" s="15"/>
      <c r="E79" s="44"/>
      <c r="F79" s="6"/>
      <c r="G79" s="6"/>
      <c r="H79" s="6"/>
      <c r="I79" s="6"/>
      <c r="K79" s="842"/>
      <c r="L79" s="834"/>
      <c r="M79" s="834"/>
      <c r="N79" s="834"/>
      <c r="O79" s="834"/>
      <c r="P79" s="834"/>
      <c r="Q79" s="834"/>
      <c r="R79" s="834"/>
      <c r="S79" s="834"/>
      <c r="T79" s="834"/>
      <c r="U79" s="834"/>
      <c r="V79" s="834"/>
      <c r="W79" s="834"/>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row>
    <row r="80" spans="1:231" ht="13.5" customHeight="1">
      <c r="A80" s="6"/>
      <c r="B80" s="15"/>
      <c r="C80" s="15"/>
      <c r="E80" s="44"/>
      <c r="F80" s="6"/>
      <c r="G80" s="6"/>
      <c r="H80" s="6"/>
      <c r="I80" s="6"/>
      <c r="K80" s="842"/>
      <c r="L80" s="834"/>
      <c r="M80" s="834"/>
      <c r="N80" s="834"/>
      <c r="O80" s="834"/>
      <c r="P80" s="834"/>
      <c r="Q80" s="834"/>
      <c r="R80" s="834"/>
      <c r="S80" s="834"/>
      <c r="T80" s="834"/>
      <c r="U80" s="834"/>
      <c r="V80" s="834"/>
      <c r="W80" s="834"/>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row>
    <row r="81" spans="1:231" ht="13.5" customHeight="1">
      <c r="A81" s="6"/>
      <c r="B81" s="15"/>
      <c r="C81" s="15"/>
      <c r="E81" s="44"/>
      <c r="F81" s="6"/>
      <c r="G81" s="6"/>
      <c r="H81" s="6"/>
      <c r="I81" s="6"/>
      <c r="K81" s="842"/>
      <c r="L81" s="834"/>
      <c r="M81" s="834"/>
      <c r="N81" s="834"/>
      <c r="O81" s="834"/>
      <c r="P81" s="834"/>
      <c r="Q81" s="834"/>
      <c r="R81" s="834"/>
      <c r="S81" s="834"/>
      <c r="T81" s="834"/>
      <c r="U81" s="834"/>
      <c r="V81" s="834"/>
      <c r="W81" s="834"/>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row>
    <row r="82" spans="1:231" ht="13.5" customHeight="1">
      <c r="A82" s="6"/>
      <c r="B82" s="15"/>
      <c r="C82" s="15"/>
      <c r="E82" s="44"/>
      <c r="F82" s="6"/>
      <c r="G82" s="6"/>
      <c r="H82" s="6"/>
      <c r="I82" s="6"/>
      <c r="K82" s="842"/>
      <c r="L82" s="834"/>
      <c r="M82" s="834"/>
      <c r="N82" s="834"/>
      <c r="O82" s="834"/>
      <c r="P82" s="834"/>
      <c r="Q82" s="834"/>
      <c r="R82" s="834"/>
      <c r="S82" s="834"/>
      <c r="T82" s="834"/>
      <c r="U82" s="834"/>
      <c r="V82" s="834"/>
      <c r="W82" s="834"/>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row>
    <row r="83" spans="1:231" ht="13.5" customHeight="1">
      <c r="A83" s="6"/>
      <c r="B83" s="15"/>
      <c r="C83" s="15"/>
      <c r="E83" s="44"/>
      <c r="F83" s="6"/>
      <c r="G83" s="6"/>
      <c r="H83" s="6"/>
      <c r="I83" s="6"/>
      <c r="K83" s="842"/>
      <c r="L83" s="834"/>
      <c r="M83" s="834"/>
      <c r="N83" s="834"/>
      <c r="O83" s="834"/>
      <c r="P83" s="834"/>
      <c r="Q83" s="834"/>
      <c r="R83" s="834"/>
      <c r="S83" s="834"/>
      <c r="T83" s="834"/>
      <c r="U83" s="834"/>
      <c r="V83" s="834"/>
      <c r="W83" s="834"/>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row>
    <row r="84" spans="1:231" ht="13.5" customHeight="1">
      <c r="A84" s="6"/>
      <c r="B84" s="15"/>
      <c r="C84" s="15"/>
      <c r="E84" s="44"/>
      <c r="F84" s="6"/>
      <c r="G84" s="6"/>
      <c r="H84" s="6"/>
      <c r="I84" s="6"/>
      <c r="K84" s="842"/>
      <c r="L84" s="834"/>
      <c r="M84" s="834"/>
      <c r="N84" s="834"/>
      <c r="O84" s="834"/>
      <c r="P84" s="834"/>
      <c r="Q84" s="834"/>
      <c r="R84" s="834"/>
      <c r="S84" s="834"/>
      <c r="T84" s="834"/>
      <c r="U84" s="834"/>
      <c r="V84" s="834"/>
      <c r="W84" s="834"/>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row>
    <row r="85" spans="1:231" ht="13.5" customHeight="1">
      <c r="A85" s="6"/>
      <c r="B85" s="15"/>
      <c r="C85" s="15"/>
      <c r="E85" s="44"/>
      <c r="F85" s="6"/>
      <c r="G85" s="6"/>
      <c r="H85" s="6"/>
      <c r="I85" s="6"/>
      <c r="K85" s="842"/>
      <c r="L85" s="834"/>
      <c r="M85" s="834"/>
      <c r="N85" s="834"/>
      <c r="O85" s="834"/>
      <c r="P85" s="834"/>
      <c r="Q85" s="834"/>
      <c r="R85" s="834"/>
      <c r="S85" s="834"/>
      <c r="T85" s="834"/>
      <c r="U85" s="834"/>
      <c r="V85" s="834"/>
      <c r="W85" s="834"/>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row>
    <row r="86" spans="1:231" ht="13.5" customHeight="1">
      <c r="A86" s="6"/>
      <c r="B86" s="15"/>
      <c r="C86" s="15"/>
      <c r="E86" s="44"/>
      <c r="F86" s="6"/>
      <c r="G86" s="6"/>
      <c r="H86" s="6"/>
      <c r="I86" s="6"/>
      <c r="K86" s="842"/>
      <c r="L86" s="834"/>
      <c r="M86" s="834"/>
      <c r="N86" s="834"/>
      <c r="O86" s="834"/>
      <c r="P86" s="834"/>
      <c r="Q86" s="834"/>
      <c r="R86" s="834"/>
      <c r="S86" s="834"/>
      <c r="T86" s="834"/>
      <c r="U86" s="834"/>
      <c r="V86" s="834"/>
      <c r="W86" s="834"/>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row>
    <row r="87" spans="1:231" ht="13.5" customHeight="1">
      <c r="A87" s="6"/>
      <c r="B87" s="15"/>
      <c r="C87" s="15"/>
      <c r="E87" s="44"/>
      <c r="F87" s="6"/>
      <c r="G87" s="6"/>
      <c r="H87" s="6"/>
      <c r="I87" s="6"/>
      <c r="K87" s="842"/>
      <c r="L87" s="834"/>
      <c r="M87" s="834"/>
      <c r="N87" s="834"/>
      <c r="O87" s="834"/>
      <c r="P87" s="834"/>
      <c r="Q87" s="834"/>
      <c r="R87" s="834"/>
      <c r="S87" s="834"/>
      <c r="T87" s="834"/>
      <c r="U87" s="834"/>
      <c r="V87" s="834"/>
      <c r="W87" s="834"/>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row>
    <row r="88" spans="1:231" ht="13.5" customHeight="1">
      <c r="A88" s="6"/>
      <c r="B88" s="15"/>
      <c r="C88" s="15"/>
      <c r="E88" s="44"/>
      <c r="F88" s="6"/>
      <c r="G88" s="6"/>
      <c r="H88" s="6"/>
      <c r="I88" s="6"/>
      <c r="K88" s="842"/>
      <c r="L88" s="834"/>
      <c r="M88" s="834"/>
      <c r="N88" s="834"/>
      <c r="O88" s="834"/>
      <c r="P88" s="834"/>
      <c r="Q88" s="834"/>
      <c r="R88" s="834"/>
      <c r="S88" s="834"/>
      <c r="T88" s="834"/>
      <c r="U88" s="834"/>
      <c r="V88" s="834"/>
      <c r="W88" s="834"/>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row>
    <row r="89" spans="1:231" ht="13.5" customHeight="1">
      <c r="A89" s="6"/>
      <c r="B89" s="15"/>
      <c r="C89" s="15"/>
      <c r="E89" s="44"/>
      <c r="F89" s="6"/>
      <c r="G89" s="6"/>
      <c r="H89" s="6"/>
      <c r="I89" s="6"/>
      <c r="K89" s="842"/>
      <c r="L89" s="834"/>
      <c r="M89" s="834"/>
      <c r="N89" s="834"/>
      <c r="O89" s="834"/>
      <c r="P89" s="834"/>
      <c r="Q89" s="834"/>
      <c r="R89" s="834"/>
      <c r="S89" s="834"/>
      <c r="T89" s="834"/>
      <c r="U89" s="834"/>
      <c r="V89" s="834"/>
      <c r="W89" s="834"/>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row>
    <row r="90" spans="1:231" ht="13.5" customHeight="1">
      <c r="A90" s="6"/>
      <c r="B90" s="15"/>
      <c r="C90" s="15"/>
      <c r="E90" s="44"/>
      <c r="F90" s="6"/>
      <c r="G90" s="6"/>
      <c r="H90" s="6"/>
      <c r="I90" s="6"/>
      <c r="K90" s="842"/>
      <c r="L90" s="834"/>
      <c r="M90" s="834"/>
      <c r="N90" s="834"/>
      <c r="O90" s="834"/>
      <c r="P90" s="834"/>
      <c r="Q90" s="834"/>
      <c r="R90" s="834"/>
      <c r="S90" s="834"/>
      <c r="T90" s="834"/>
      <c r="U90" s="834"/>
      <c r="V90" s="834"/>
      <c r="W90" s="834"/>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row>
    <row r="91" spans="1:231" ht="13.5" customHeight="1">
      <c r="A91" s="6"/>
      <c r="B91" s="15"/>
      <c r="C91" s="15"/>
      <c r="E91" s="44"/>
      <c r="F91" s="6"/>
      <c r="G91" s="6"/>
      <c r="H91" s="6"/>
      <c r="I91" s="6"/>
      <c r="K91" s="842"/>
      <c r="L91" s="834"/>
      <c r="M91" s="834"/>
      <c r="N91" s="834"/>
      <c r="O91" s="834"/>
      <c r="P91" s="834"/>
      <c r="Q91" s="834"/>
      <c r="R91" s="834"/>
      <c r="S91" s="834"/>
      <c r="T91" s="834"/>
      <c r="U91" s="834"/>
      <c r="V91" s="834"/>
      <c r="W91" s="834"/>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row>
    <row r="92" spans="1:231" ht="13.5" customHeight="1">
      <c r="A92" s="6"/>
      <c r="B92" s="15"/>
      <c r="C92" s="15"/>
      <c r="E92" s="44"/>
      <c r="F92" s="6"/>
      <c r="G92" s="6"/>
      <c r="H92" s="6"/>
      <c r="I92" s="6"/>
      <c r="K92" s="842"/>
      <c r="L92" s="834"/>
      <c r="M92" s="834"/>
      <c r="N92" s="834"/>
      <c r="O92" s="834"/>
      <c r="P92" s="834"/>
      <c r="Q92" s="834"/>
      <c r="R92" s="834"/>
      <c r="S92" s="834"/>
      <c r="T92" s="834"/>
      <c r="U92" s="834"/>
      <c r="V92" s="834"/>
      <c r="W92" s="834"/>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row>
    <row r="93" spans="1:231" ht="13.5" customHeight="1">
      <c r="A93" s="6"/>
      <c r="B93" s="15"/>
      <c r="C93" s="15"/>
      <c r="E93" s="44"/>
      <c r="F93" s="6"/>
      <c r="G93" s="6"/>
      <c r="H93" s="6"/>
      <c r="I93" s="6"/>
      <c r="K93" s="842"/>
      <c r="L93" s="834"/>
      <c r="M93" s="834"/>
      <c r="N93" s="834"/>
      <c r="O93" s="834"/>
      <c r="P93" s="834"/>
      <c r="Q93" s="834"/>
      <c r="R93" s="834"/>
      <c r="S93" s="834"/>
      <c r="T93" s="834"/>
      <c r="U93" s="834"/>
      <c r="V93" s="834"/>
      <c r="W93" s="834"/>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row>
    <row r="94" spans="1:231" ht="13.5" customHeight="1">
      <c r="A94" s="6"/>
      <c r="B94" s="15"/>
      <c r="C94" s="15"/>
      <c r="E94" s="44"/>
      <c r="F94" s="6"/>
      <c r="G94" s="6"/>
      <c r="H94" s="6"/>
      <c r="I94" s="6"/>
      <c r="K94" s="842"/>
      <c r="L94" s="834"/>
      <c r="M94" s="834"/>
      <c r="N94" s="834"/>
      <c r="O94" s="834"/>
      <c r="P94" s="834"/>
      <c r="Q94" s="834"/>
      <c r="R94" s="834"/>
      <c r="S94" s="834"/>
      <c r="T94" s="834"/>
      <c r="U94" s="834"/>
      <c r="V94" s="834"/>
      <c r="W94" s="834"/>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row>
    <row r="95" spans="1:231" ht="13.5" customHeight="1">
      <c r="A95" s="6"/>
      <c r="B95" s="15"/>
      <c r="C95" s="15"/>
      <c r="E95" s="44"/>
      <c r="F95" s="6"/>
      <c r="G95" s="6"/>
      <c r="H95" s="6"/>
      <c r="I95" s="6"/>
      <c r="K95" s="842"/>
      <c r="L95" s="834"/>
      <c r="M95" s="834"/>
      <c r="N95" s="834"/>
      <c r="O95" s="834"/>
      <c r="P95" s="834"/>
      <c r="Q95" s="834"/>
      <c r="R95" s="834"/>
      <c r="S95" s="834"/>
      <c r="T95" s="834"/>
      <c r="U95" s="834"/>
      <c r="V95" s="834"/>
      <c r="W95" s="834"/>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row>
    <row r="96" spans="1:231" ht="13.5" customHeight="1">
      <c r="A96" s="6"/>
      <c r="B96" s="15"/>
      <c r="C96" s="15"/>
      <c r="E96" s="44"/>
      <c r="F96" s="6"/>
      <c r="G96" s="6"/>
      <c r="H96" s="6"/>
      <c r="I96" s="6"/>
      <c r="K96" s="842"/>
      <c r="L96" s="834"/>
      <c r="M96" s="834"/>
      <c r="N96" s="834"/>
      <c r="O96" s="834"/>
      <c r="P96" s="834"/>
      <c r="Q96" s="834"/>
      <c r="R96" s="834"/>
      <c r="S96" s="834"/>
      <c r="T96" s="834"/>
      <c r="U96" s="834"/>
      <c r="V96" s="834"/>
      <c r="W96" s="834"/>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row>
    <row r="97" spans="1:231" ht="13.5" customHeight="1">
      <c r="A97" s="6"/>
      <c r="B97" s="15"/>
      <c r="C97" s="15"/>
      <c r="E97" s="44"/>
      <c r="F97" s="6"/>
      <c r="G97" s="6"/>
      <c r="H97" s="6"/>
      <c r="I97" s="6"/>
      <c r="K97" s="842"/>
      <c r="L97" s="834"/>
      <c r="M97" s="834"/>
      <c r="N97" s="834"/>
      <c r="O97" s="834"/>
      <c r="P97" s="834"/>
      <c r="Q97" s="834"/>
      <c r="R97" s="834"/>
      <c r="S97" s="834"/>
      <c r="T97" s="834"/>
      <c r="U97" s="834"/>
      <c r="V97" s="834"/>
      <c r="W97" s="834"/>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row>
    <row r="98" spans="1:231" ht="13.5" customHeight="1">
      <c r="A98" s="6"/>
      <c r="B98" s="15"/>
      <c r="C98" s="15"/>
      <c r="E98" s="44"/>
      <c r="F98" s="6"/>
      <c r="G98" s="6"/>
      <c r="H98" s="6"/>
      <c r="I98" s="6"/>
      <c r="K98" s="842"/>
      <c r="L98" s="834"/>
      <c r="M98" s="834"/>
      <c r="N98" s="834"/>
      <c r="O98" s="834"/>
      <c r="P98" s="834"/>
      <c r="Q98" s="834"/>
      <c r="R98" s="834"/>
      <c r="S98" s="834"/>
      <c r="T98" s="834"/>
      <c r="U98" s="834"/>
      <c r="V98" s="834"/>
      <c r="W98" s="834"/>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row>
    <row r="99" spans="1:231" ht="13.5" customHeight="1">
      <c r="A99" s="6"/>
      <c r="B99" s="15"/>
      <c r="C99" s="15"/>
      <c r="E99" s="44"/>
      <c r="F99" s="6"/>
      <c r="G99" s="6"/>
      <c r="H99" s="6"/>
      <c r="I99" s="6"/>
      <c r="K99" s="842"/>
      <c r="L99" s="834"/>
      <c r="M99" s="834"/>
      <c r="N99" s="834"/>
      <c r="O99" s="834"/>
      <c r="P99" s="834"/>
      <c r="Q99" s="834"/>
      <c r="R99" s="834"/>
      <c r="S99" s="834"/>
      <c r="T99" s="834"/>
      <c r="U99" s="834"/>
      <c r="V99" s="834"/>
      <c r="W99" s="834"/>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row>
    <row r="100" spans="1:231" ht="13.5" customHeight="1">
      <c r="A100" s="6"/>
      <c r="B100" s="15"/>
      <c r="C100" s="15"/>
      <c r="E100" s="44"/>
      <c r="F100" s="6"/>
      <c r="G100" s="6"/>
      <c r="H100" s="6"/>
      <c r="I100" s="6"/>
      <c r="K100" s="842"/>
      <c r="L100" s="834"/>
      <c r="M100" s="834"/>
      <c r="N100" s="834"/>
      <c r="O100" s="834"/>
      <c r="P100" s="834"/>
      <c r="Q100" s="834"/>
      <c r="R100" s="834"/>
      <c r="S100" s="834"/>
      <c r="T100" s="834"/>
      <c r="U100" s="834"/>
      <c r="V100" s="834"/>
      <c r="W100" s="834"/>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row>
    <row r="101" spans="1:231" ht="13.5" customHeight="1">
      <c r="A101" s="6"/>
      <c r="B101" s="15"/>
      <c r="C101" s="15"/>
      <c r="E101" s="44"/>
      <c r="F101" s="6"/>
      <c r="G101" s="6"/>
      <c r="H101" s="6"/>
      <c r="I101" s="6"/>
      <c r="K101" s="842"/>
      <c r="L101" s="834"/>
      <c r="M101" s="834"/>
      <c r="N101" s="834"/>
      <c r="O101" s="834"/>
      <c r="P101" s="834"/>
      <c r="Q101" s="834"/>
      <c r="R101" s="834"/>
      <c r="S101" s="834"/>
      <c r="T101" s="834"/>
      <c r="U101" s="834"/>
      <c r="V101" s="834"/>
      <c r="W101" s="834"/>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row>
    <row r="102" spans="1:231" ht="13.5" customHeight="1">
      <c r="A102" s="6"/>
      <c r="B102" s="15"/>
      <c r="C102" s="15"/>
      <c r="E102" s="44"/>
      <c r="F102" s="6"/>
      <c r="G102" s="6"/>
      <c r="H102" s="6"/>
      <c r="I102" s="6"/>
      <c r="K102" s="842"/>
      <c r="L102" s="834"/>
      <c r="M102" s="834"/>
      <c r="N102" s="834"/>
      <c r="O102" s="834"/>
      <c r="P102" s="834"/>
      <c r="Q102" s="834"/>
      <c r="R102" s="834"/>
      <c r="S102" s="834"/>
      <c r="T102" s="834"/>
      <c r="U102" s="834"/>
      <c r="V102" s="834"/>
      <c r="W102" s="834"/>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row>
    <row r="103" spans="1:231" ht="13.5" customHeight="1">
      <c r="A103" s="6"/>
      <c r="B103" s="15"/>
      <c r="C103" s="15"/>
      <c r="E103" s="44"/>
      <c r="F103" s="6"/>
      <c r="G103" s="6"/>
      <c r="H103" s="6"/>
      <c r="I103" s="6"/>
      <c r="K103" s="842"/>
      <c r="L103" s="834"/>
      <c r="M103" s="834"/>
      <c r="N103" s="834"/>
      <c r="O103" s="834"/>
      <c r="P103" s="834"/>
      <c r="Q103" s="834"/>
      <c r="R103" s="834"/>
      <c r="S103" s="834"/>
      <c r="T103" s="834"/>
      <c r="U103" s="834"/>
      <c r="V103" s="834"/>
      <c r="W103" s="834"/>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row>
    <row r="104" spans="1:231" ht="13.5" customHeight="1">
      <c r="A104" s="6"/>
      <c r="B104" s="15"/>
      <c r="C104" s="15"/>
      <c r="E104" s="44"/>
      <c r="F104" s="6"/>
      <c r="G104" s="6"/>
      <c r="H104" s="6"/>
      <c r="I104" s="6"/>
      <c r="K104" s="842"/>
      <c r="L104" s="834"/>
      <c r="M104" s="834"/>
      <c r="N104" s="834"/>
      <c r="O104" s="834"/>
      <c r="P104" s="834"/>
      <c r="Q104" s="834"/>
      <c r="R104" s="834"/>
      <c r="S104" s="834"/>
      <c r="T104" s="834"/>
      <c r="U104" s="834"/>
      <c r="V104" s="834"/>
      <c r="W104" s="834"/>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row>
    <row r="105" spans="1:231" ht="13.5" customHeight="1">
      <c r="A105" s="6"/>
      <c r="B105" s="15"/>
      <c r="C105" s="15"/>
      <c r="E105" s="44"/>
      <c r="F105" s="6"/>
      <c r="G105" s="6"/>
      <c r="H105" s="6"/>
      <c r="I105" s="6"/>
      <c r="K105" s="842"/>
      <c r="L105" s="834"/>
      <c r="M105" s="834"/>
      <c r="N105" s="834"/>
      <c r="O105" s="834"/>
      <c r="P105" s="834"/>
      <c r="Q105" s="834"/>
      <c r="R105" s="834"/>
      <c r="S105" s="834"/>
      <c r="T105" s="834"/>
      <c r="U105" s="834"/>
      <c r="V105" s="834"/>
      <c r="W105" s="834"/>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row>
    <row r="106" spans="1:231" ht="13.5" customHeight="1">
      <c r="A106" s="6"/>
      <c r="B106" s="15"/>
      <c r="C106" s="15"/>
      <c r="E106" s="44"/>
      <c r="F106" s="6"/>
      <c r="G106" s="6"/>
      <c r="H106" s="6"/>
      <c r="I106" s="6"/>
      <c r="K106" s="842"/>
      <c r="L106" s="834"/>
      <c r="M106" s="834"/>
      <c r="N106" s="834"/>
      <c r="O106" s="834"/>
      <c r="P106" s="834"/>
      <c r="Q106" s="834"/>
      <c r="R106" s="834"/>
      <c r="S106" s="834"/>
      <c r="T106" s="834"/>
      <c r="U106" s="834"/>
      <c r="V106" s="834"/>
      <c r="W106" s="834"/>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row>
    <row r="107" spans="1:231" ht="13.5" customHeight="1">
      <c r="A107" s="6"/>
      <c r="B107" s="15"/>
      <c r="C107" s="15"/>
      <c r="E107" s="44"/>
      <c r="F107" s="6"/>
      <c r="G107" s="6"/>
      <c r="H107" s="6"/>
      <c r="I107" s="6"/>
      <c r="K107" s="842"/>
      <c r="L107" s="834"/>
      <c r="M107" s="834"/>
      <c r="N107" s="834"/>
      <c r="O107" s="834"/>
      <c r="P107" s="834"/>
      <c r="Q107" s="834"/>
      <c r="R107" s="834"/>
      <c r="S107" s="834"/>
      <c r="T107" s="834"/>
      <c r="U107" s="834"/>
      <c r="V107" s="834"/>
      <c r="W107" s="834"/>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row>
    <row r="108" spans="1:231" ht="13.5" customHeight="1">
      <c r="A108" s="6"/>
      <c r="B108" s="15"/>
      <c r="C108" s="15"/>
      <c r="E108" s="44"/>
      <c r="F108" s="6"/>
      <c r="G108" s="6"/>
      <c r="H108" s="6"/>
      <c r="I108" s="6"/>
      <c r="K108" s="842"/>
      <c r="L108" s="834"/>
      <c r="M108" s="834"/>
      <c r="N108" s="834"/>
      <c r="O108" s="834"/>
      <c r="P108" s="834"/>
      <c r="Q108" s="834"/>
      <c r="R108" s="834"/>
      <c r="S108" s="834"/>
      <c r="T108" s="834"/>
      <c r="U108" s="834"/>
      <c r="V108" s="834"/>
      <c r="W108" s="834"/>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row>
    <row r="109" spans="6:231" ht="13.5" customHeight="1">
      <c r="F109" s="6"/>
      <c r="G109" s="6"/>
      <c r="H109" s="6"/>
      <c r="I109" s="6"/>
      <c r="K109" s="842"/>
      <c r="L109" s="834"/>
      <c r="M109" s="834"/>
      <c r="N109" s="834"/>
      <c r="O109" s="834"/>
      <c r="P109" s="834"/>
      <c r="Q109" s="834"/>
      <c r="R109" s="834"/>
      <c r="S109" s="834"/>
      <c r="T109" s="834"/>
      <c r="U109" s="834"/>
      <c r="V109" s="834"/>
      <c r="W109" s="834"/>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row>
    <row r="110" spans="6:231" ht="13.5" customHeight="1">
      <c r="F110" s="6"/>
      <c r="G110" s="6"/>
      <c r="H110" s="6"/>
      <c r="I110" s="6"/>
      <c r="K110" s="842"/>
      <c r="L110" s="834"/>
      <c r="M110" s="834"/>
      <c r="N110" s="834"/>
      <c r="O110" s="834"/>
      <c r="P110" s="834"/>
      <c r="Q110" s="834"/>
      <c r="R110" s="834"/>
      <c r="S110" s="834"/>
      <c r="T110" s="834"/>
      <c r="U110" s="834"/>
      <c r="V110" s="834"/>
      <c r="W110" s="834"/>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row>
  </sheetData>
  <sheetProtection/>
  <mergeCells count="1">
    <mergeCell ref="A46:G46"/>
  </mergeCells>
  <printOptions horizontalCentered="1"/>
  <pageMargins left="0.5" right="0.5" top="1" bottom="1" header="0.5" footer="0.5"/>
  <pageSetup horizontalDpi="600" verticalDpi="600" orientation="landscape" scale="62" r:id="rId2"/>
  <drawing r:id="rId1"/>
</worksheet>
</file>

<file path=xl/worksheets/sheet5.xml><?xml version="1.0" encoding="utf-8"?>
<worksheet xmlns="http://schemas.openxmlformats.org/spreadsheetml/2006/main" xmlns:r="http://schemas.openxmlformats.org/officeDocument/2006/relationships">
  <dimension ref="B1:AB54"/>
  <sheetViews>
    <sheetView zoomScale="75" zoomScaleNormal="75" zoomScalePageLayoutView="0" workbookViewId="0" topLeftCell="A1">
      <selection activeCell="A1" sqref="A1"/>
    </sheetView>
  </sheetViews>
  <sheetFormatPr defaultColWidth="12.421875" defaultRowHeight="12.75"/>
  <cols>
    <col min="1" max="1" width="11.28125" style="87" customWidth="1"/>
    <col min="2" max="4" width="20.140625" style="87" customWidth="1"/>
    <col min="5" max="5" width="10.57421875" style="87" customWidth="1"/>
    <col min="6" max="6" width="12.421875" style="87" customWidth="1"/>
    <col min="7" max="8" width="8.8515625" style="0" customWidth="1"/>
    <col min="9" max="27" width="12.421875" style="87" customWidth="1"/>
    <col min="28" max="28" width="24.421875" style="87" customWidth="1"/>
    <col min="29" max="16384" width="12.421875" style="87" customWidth="1"/>
  </cols>
  <sheetData>
    <row r="1" ht="17.25">
      <c r="B1" s="86" t="s">
        <v>625</v>
      </c>
    </row>
    <row r="2" ht="15">
      <c r="B2" s="51" t="s">
        <v>626</v>
      </c>
    </row>
    <row r="3" ht="15">
      <c r="B3" s="51"/>
    </row>
    <row r="4" ht="15.75" thickBot="1">
      <c r="B4" s="51"/>
    </row>
    <row r="5" spans="2:4" ht="12.75">
      <c r="B5" s="88"/>
      <c r="C5" s="88"/>
      <c r="D5" s="88"/>
    </row>
    <row r="6" spans="2:28" ht="15">
      <c r="B6" s="89" t="s">
        <v>627</v>
      </c>
      <c r="C6" s="90"/>
      <c r="D6" s="91" t="s">
        <v>628</v>
      </c>
      <c r="AB6" s="92"/>
    </row>
    <row r="7" spans="2:28" ht="15">
      <c r="B7" s="93"/>
      <c r="C7" s="94"/>
      <c r="D7" s="95"/>
      <c r="F7" s="93"/>
      <c r="AA7" s="96"/>
      <c r="AB7" s="97"/>
    </row>
    <row r="8" spans="2:28" ht="12.75">
      <c r="B8" s="93">
        <v>1996</v>
      </c>
      <c r="D8" s="98">
        <v>4252362798</v>
      </c>
      <c r="AA8" s="93">
        <v>1996</v>
      </c>
      <c r="AB8" s="99">
        <v>4.252362798</v>
      </c>
    </row>
    <row r="9" spans="2:28" ht="12.75">
      <c r="B9" s="93">
        <v>1997</v>
      </c>
      <c r="D9" s="100">
        <v>4743518353</v>
      </c>
      <c r="AA9" s="93">
        <v>1997</v>
      </c>
      <c r="AB9" s="99">
        <v>4.743518353</v>
      </c>
    </row>
    <row r="10" spans="2:28" ht="12.75">
      <c r="B10" s="93">
        <v>1998</v>
      </c>
      <c r="D10" s="101">
        <v>5414155539</v>
      </c>
      <c r="AA10" s="93">
        <v>1998</v>
      </c>
      <c r="AB10" s="99">
        <v>5.414155539</v>
      </c>
    </row>
    <row r="11" spans="2:28" ht="12.75">
      <c r="B11" s="93">
        <v>1999</v>
      </c>
      <c r="D11" s="101">
        <v>6091217783</v>
      </c>
      <c r="AA11" s="93">
        <v>1999</v>
      </c>
      <c r="AB11" s="99">
        <v>6.091217783</v>
      </c>
    </row>
    <row r="12" spans="2:28" ht="12.75">
      <c r="B12" s="93">
        <v>2000</v>
      </c>
      <c r="D12" s="101">
        <v>6552218036</v>
      </c>
      <c r="AA12" s="93">
        <v>2000</v>
      </c>
      <c r="AB12" s="99">
        <v>6.552218036</v>
      </c>
    </row>
    <row r="13" spans="2:28" ht="12.75">
      <c r="B13" s="93">
        <v>2001</v>
      </c>
      <c r="D13" s="101">
        <v>6371012545</v>
      </c>
      <c r="AA13" s="93">
        <v>2001</v>
      </c>
      <c r="AB13" s="99">
        <v>6.371012545</v>
      </c>
    </row>
    <row r="14" spans="2:28" ht="12.75">
      <c r="B14" s="93">
        <v>2002</v>
      </c>
      <c r="D14" s="101">
        <v>6437586719</v>
      </c>
      <c r="AA14" s="93">
        <v>2002</v>
      </c>
      <c r="AB14" s="99">
        <v>6.437586719</v>
      </c>
    </row>
    <row r="15" spans="2:28" ht="12.75">
      <c r="B15" s="93">
        <v>2003</v>
      </c>
      <c r="D15" s="100">
        <v>6816462132</v>
      </c>
      <c r="AA15" s="93">
        <v>2003</v>
      </c>
      <c r="AB15" s="99">
        <v>6.816462132</v>
      </c>
    </row>
    <row r="16" spans="2:28" ht="12.75">
      <c r="B16" s="93">
        <v>2004</v>
      </c>
      <c r="D16" s="100">
        <v>7358048877</v>
      </c>
      <c r="AA16" s="93">
        <v>2004</v>
      </c>
      <c r="AB16" s="99">
        <v>7.358048877</v>
      </c>
    </row>
    <row r="17" spans="2:28" ht="12.75">
      <c r="B17" s="93">
        <v>2005</v>
      </c>
      <c r="D17" s="100">
        <v>8414731881</v>
      </c>
      <c r="AA17" s="93">
        <v>2005</v>
      </c>
      <c r="AB17" s="99">
        <v>8.414731881</v>
      </c>
    </row>
    <row r="18" spans="2:28" ht="12.75">
      <c r="B18" s="93">
        <v>2006</v>
      </c>
      <c r="D18" s="100">
        <v>9132261251</v>
      </c>
      <c r="AA18" s="93">
        <v>2006</v>
      </c>
      <c r="AB18" s="99">
        <v>9.132261251</v>
      </c>
    </row>
    <row r="19" spans="2:28" ht="12.75">
      <c r="B19" s="93">
        <v>2007</v>
      </c>
      <c r="D19" s="100">
        <v>9601762403.669994</v>
      </c>
      <c r="AA19" s="93">
        <v>2007</v>
      </c>
      <c r="AB19" s="99">
        <v>9.601762403669994</v>
      </c>
    </row>
    <row r="20" spans="2:28" ht="12.75">
      <c r="B20" s="93">
        <v>2008</v>
      </c>
      <c r="D20" s="100">
        <v>9201320075.05</v>
      </c>
      <c r="AA20" s="93">
        <v>2008</v>
      </c>
      <c r="AB20" s="99">
        <v>9.201320075049999</v>
      </c>
    </row>
    <row r="21" spans="3:27" ht="12.75">
      <c r="C21" s="102"/>
      <c r="F21" s="93"/>
      <c r="AA21" s="99"/>
    </row>
    <row r="22" spans="2:27" ht="12.75">
      <c r="B22" s="38" t="s">
        <v>621</v>
      </c>
      <c r="C22" s="102"/>
      <c r="F22" s="93"/>
      <c r="AA22" s="99"/>
    </row>
    <row r="23" spans="2:27" ht="12.75">
      <c r="B23" s="38" t="s">
        <v>629</v>
      </c>
      <c r="C23" s="102"/>
      <c r="F23" s="93"/>
      <c r="AA23" s="99"/>
    </row>
    <row r="24" spans="2:27" ht="12.75">
      <c r="B24" s="38"/>
      <c r="C24" s="102"/>
      <c r="F24" s="93"/>
      <c r="AA24" s="99"/>
    </row>
    <row r="25" spans="2:27" ht="12.75">
      <c r="B25" s="38"/>
      <c r="C25" s="102"/>
      <c r="F25" s="93"/>
      <c r="AA25" s="99"/>
    </row>
    <row r="26" spans="2:27" ht="12.75">
      <c r="B26" s="93">
        <v>1994</v>
      </c>
      <c r="C26" s="99">
        <v>3.66149421</v>
      </c>
      <c r="F26" s="93"/>
      <c r="AA26" s="99"/>
    </row>
    <row r="27" spans="2:3" ht="12.75">
      <c r="B27" s="93">
        <v>1995</v>
      </c>
      <c r="C27" s="99">
        <v>3.896868148</v>
      </c>
    </row>
    <row r="28" spans="2:3" ht="12.75">
      <c r="B28" s="93">
        <v>1996</v>
      </c>
      <c r="C28" s="99">
        <v>4.252362798</v>
      </c>
    </row>
    <row r="29" spans="2:3" ht="12.75">
      <c r="B29" s="93">
        <v>1997</v>
      </c>
      <c r="C29" s="99">
        <v>4.743518353</v>
      </c>
    </row>
    <row r="30" spans="2:3" ht="12.75">
      <c r="B30" s="93">
        <v>1998</v>
      </c>
      <c r="C30" s="99">
        <v>5.414155539</v>
      </c>
    </row>
    <row r="31" spans="2:3" ht="12.75">
      <c r="B31" s="93">
        <v>1999</v>
      </c>
      <c r="C31" s="99">
        <v>6.091217783</v>
      </c>
    </row>
    <row r="32" spans="2:3" ht="12.75">
      <c r="B32" s="93">
        <v>2000</v>
      </c>
      <c r="C32" s="99">
        <v>6.552218036</v>
      </c>
    </row>
    <row r="33" spans="2:3" ht="12.75">
      <c r="B33" s="93">
        <v>2001</v>
      </c>
      <c r="C33" s="99">
        <v>6.371012545</v>
      </c>
    </row>
    <row r="34" spans="2:3" ht="12.75">
      <c r="B34" s="93">
        <v>2002</v>
      </c>
      <c r="C34" s="99">
        <v>6.437586719</v>
      </c>
    </row>
    <row r="35" spans="2:3" ht="12.75">
      <c r="B35" s="93">
        <v>2003</v>
      </c>
      <c r="C35" s="99">
        <v>6.816462132</v>
      </c>
    </row>
    <row r="36" spans="2:3" ht="12.75">
      <c r="B36" s="93">
        <v>2004</v>
      </c>
      <c r="C36" s="99">
        <v>7.358048877</v>
      </c>
    </row>
    <row r="37" spans="2:3" ht="12.75">
      <c r="B37" s="93">
        <v>2005</v>
      </c>
      <c r="C37" s="99">
        <v>8.414731881</v>
      </c>
    </row>
    <row r="38" spans="2:3" ht="12.75">
      <c r="B38" s="93">
        <v>2006</v>
      </c>
      <c r="C38" s="99">
        <v>9.132261251</v>
      </c>
    </row>
    <row r="39" ht="12.75">
      <c r="E39" s="103"/>
    </row>
    <row r="52" spans="2:3" ht="15">
      <c r="B52" s="42"/>
      <c r="C52" s="42"/>
    </row>
    <row r="53" spans="2:5" ht="15">
      <c r="B53" s="20"/>
      <c r="C53" s="20"/>
      <c r="D53" s="20"/>
      <c r="E53" s="84"/>
    </row>
    <row r="54" spans="4:5" ht="15">
      <c r="D54" s="20"/>
      <c r="E54" s="20"/>
    </row>
  </sheetData>
  <sheetProtection/>
  <printOptions horizontalCentered="1"/>
  <pageMargins left="0.5" right="0.5" top="1" bottom="1" header="0.5" footer="0.5"/>
  <pageSetup firstPageNumber="3" useFirstPageNumber="1" horizontalDpi="600" verticalDpi="600" orientation="landscape" scale="78" r:id="rId2"/>
  <drawing r:id="rId1"/>
</worksheet>
</file>

<file path=xl/worksheets/sheet6.xml><?xml version="1.0" encoding="utf-8"?>
<worksheet xmlns="http://schemas.openxmlformats.org/spreadsheetml/2006/main" xmlns:r="http://schemas.openxmlformats.org/officeDocument/2006/relationships">
  <dimension ref="A1:AU41"/>
  <sheetViews>
    <sheetView zoomScale="75" zoomScaleNormal="75" zoomScalePageLayoutView="0" workbookViewId="0" topLeftCell="A1">
      <selection activeCell="A1" sqref="A1"/>
    </sheetView>
  </sheetViews>
  <sheetFormatPr defaultColWidth="9.140625" defaultRowHeight="12.75"/>
  <cols>
    <col min="1" max="1" width="12.7109375" style="108" customWidth="1"/>
    <col min="2" max="2" width="9.7109375" style="108" customWidth="1"/>
    <col min="3" max="3" width="9.57421875" style="108" customWidth="1"/>
    <col min="4" max="4" width="19.8515625" style="108" bestFit="1" customWidth="1"/>
    <col min="5" max="5" width="16.7109375" style="108" customWidth="1"/>
    <col min="6" max="6" width="20.57421875" style="108" bestFit="1" customWidth="1"/>
    <col min="7" max="7" width="16.421875" style="108" customWidth="1"/>
    <col min="8" max="8" width="18.28125" style="108" customWidth="1"/>
    <col min="9" max="9" width="20.00390625" style="108" customWidth="1"/>
    <col min="10" max="10" width="17.57421875" style="108" customWidth="1"/>
    <col min="11" max="11" width="13.421875" style="108" customWidth="1"/>
    <col min="12" max="16384" width="9.140625" style="108" customWidth="1"/>
  </cols>
  <sheetData>
    <row r="1" spans="1:12" ht="17.25">
      <c r="A1" s="104" t="s">
        <v>630</v>
      </c>
      <c r="B1" s="104"/>
      <c r="C1" s="104"/>
      <c r="D1" s="105"/>
      <c r="E1" s="106"/>
      <c r="F1" s="105"/>
      <c r="G1" s="105"/>
      <c r="H1" s="105"/>
      <c r="I1" s="105"/>
      <c r="J1" s="107"/>
      <c r="K1" s="105"/>
      <c r="L1" s="105"/>
    </row>
    <row r="2" spans="1:12" ht="15">
      <c r="A2" s="911" t="s">
        <v>631</v>
      </c>
      <c r="B2" s="911"/>
      <c r="C2" s="911"/>
      <c r="D2" s="911"/>
      <c r="E2" s="911"/>
      <c r="F2" s="911"/>
      <c r="G2" s="911"/>
      <c r="H2" s="911"/>
      <c r="I2" s="911"/>
      <c r="J2" s="911"/>
      <c r="K2" s="911"/>
      <c r="L2" s="911"/>
    </row>
    <row r="3" spans="1:12" ht="15" customHeight="1" thickBot="1">
      <c r="A3" s="109" t="s">
        <v>632</v>
      </c>
      <c r="B3" s="109"/>
      <c r="C3" s="109"/>
      <c r="D3" s="105"/>
      <c r="E3" s="106"/>
      <c r="F3" s="105"/>
      <c r="G3" s="105"/>
      <c r="H3" s="105"/>
      <c r="I3" s="105"/>
      <c r="J3" s="107"/>
      <c r="K3" s="105"/>
      <c r="L3" s="105"/>
    </row>
    <row r="4" spans="1:11" ht="15" customHeight="1">
      <c r="A4" s="110"/>
      <c r="B4" s="110"/>
      <c r="C4" s="110"/>
      <c r="D4" s="110"/>
      <c r="E4" s="111"/>
      <c r="F4" s="112"/>
      <c r="G4" s="112" t="s">
        <v>634</v>
      </c>
      <c r="H4" s="112" t="s">
        <v>619</v>
      </c>
      <c r="I4" s="111"/>
      <c r="J4" s="111"/>
      <c r="K4" s="112" t="s">
        <v>635</v>
      </c>
    </row>
    <row r="5" spans="2:11" ht="15">
      <c r="B5" s="113" t="s">
        <v>636</v>
      </c>
      <c r="C5" s="114"/>
      <c r="D5" s="113" t="s">
        <v>637</v>
      </c>
      <c r="E5" s="113" t="s">
        <v>638</v>
      </c>
      <c r="F5" s="115" t="s">
        <v>639</v>
      </c>
      <c r="G5" s="115" t="s">
        <v>640</v>
      </c>
      <c r="H5" s="115" t="s">
        <v>639</v>
      </c>
      <c r="I5" s="115" t="s">
        <v>641</v>
      </c>
      <c r="J5" s="115" t="s">
        <v>642</v>
      </c>
      <c r="K5" s="115" t="s">
        <v>643</v>
      </c>
    </row>
    <row r="6" spans="1:11" s="119" customFormat="1" ht="15">
      <c r="A6" s="116"/>
      <c r="B6" s="117" t="s">
        <v>644</v>
      </c>
      <c r="C6" s="118"/>
      <c r="D6" s="117" t="s">
        <v>645</v>
      </c>
      <c r="E6" s="117" t="s">
        <v>646</v>
      </c>
      <c r="F6" s="117" t="s">
        <v>646</v>
      </c>
      <c r="G6" s="117" t="s">
        <v>646</v>
      </c>
      <c r="H6" s="117" t="s">
        <v>646</v>
      </c>
      <c r="I6" s="117" t="s">
        <v>647</v>
      </c>
      <c r="J6" s="117" t="s">
        <v>648</v>
      </c>
      <c r="K6" s="117" t="s">
        <v>649</v>
      </c>
    </row>
    <row r="7" spans="1:11" ht="12.75">
      <c r="A7" s="120"/>
      <c r="B7" s="120"/>
      <c r="C7" s="120"/>
      <c r="D7" s="120"/>
      <c r="E7" s="120"/>
      <c r="F7" s="120"/>
      <c r="G7" s="120"/>
      <c r="H7" s="120"/>
      <c r="I7" s="120"/>
      <c r="J7" s="120"/>
      <c r="K7" s="120"/>
    </row>
    <row r="8" spans="1:11" ht="15" customHeight="1">
      <c r="A8" s="121">
        <v>0</v>
      </c>
      <c r="B8" s="107" t="s">
        <v>650</v>
      </c>
      <c r="C8" s="122">
        <v>999</v>
      </c>
      <c r="D8" s="123">
        <v>21748251.014780022</v>
      </c>
      <c r="E8" s="123">
        <v>218411045.5600001</v>
      </c>
      <c r="F8" s="123">
        <v>7209034602.530004</v>
      </c>
      <c r="G8" s="123">
        <v>256557587.03000006</v>
      </c>
      <c r="H8" s="123">
        <v>7465592189.560003</v>
      </c>
      <c r="I8" s="123">
        <v>3047766.13</v>
      </c>
      <c r="J8" s="123">
        <v>61113.1</v>
      </c>
      <c r="K8" s="124">
        <v>0.0200517682109683</v>
      </c>
    </row>
    <row r="9" spans="1:11" ht="15" customHeight="1">
      <c r="A9" s="121">
        <v>1000</v>
      </c>
      <c r="B9" s="107" t="s">
        <v>650</v>
      </c>
      <c r="C9" s="122">
        <v>1999</v>
      </c>
      <c r="D9" s="125">
        <v>82103450.4054</v>
      </c>
      <c r="E9" s="125">
        <v>68948743.95</v>
      </c>
      <c r="F9" s="125">
        <v>211100470.49</v>
      </c>
      <c r="G9" s="125">
        <v>100514322.03000009</v>
      </c>
      <c r="H9" s="123">
        <v>311614792.5200001</v>
      </c>
      <c r="I9" s="125">
        <v>7707354.439999999</v>
      </c>
      <c r="J9" s="125">
        <v>154287.38</v>
      </c>
      <c r="K9" s="124">
        <v>0.020018202250991848</v>
      </c>
    </row>
    <row r="10" spans="1:11" ht="15" customHeight="1">
      <c r="A10" s="121">
        <v>2000</v>
      </c>
      <c r="B10" s="107" t="s">
        <v>650</v>
      </c>
      <c r="C10" s="122">
        <v>2999</v>
      </c>
      <c r="D10" s="125">
        <v>148534717.96234003</v>
      </c>
      <c r="E10" s="125">
        <v>73870124.01999997</v>
      </c>
      <c r="F10" s="125">
        <v>168165891.47000003</v>
      </c>
      <c r="G10" s="125">
        <v>121157281.78000002</v>
      </c>
      <c r="H10" s="123">
        <v>289323173.25000006</v>
      </c>
      <c r="I10" s="125">
        <v>10512870.559999999</v>
      </c>
      <c r="J10" s="125">
        <v>210274.44</v>
      </c>
      <c r="K10" s="124">
        <v>0.020001619804971706</v>
      </c>
    </row>
    <row r="11" spans="1:11" ht="15" customHeight="1">
      <c r="A11" s="121">
        <v>3000</v>
      </c>
      <c r="B11" s="107" t="s">
        <v>650</v>
      </c>
      <c r="C11" s="122">
        <v>3999</v>
      </c>
      <c r="D11" s="125">
        <v>215416250.72290027</v>
      </c>
      <c r="E11" s="125">
        <v>78309057.32000002</v>
      </c>
      <c r="F11" s="125">
        <v>142270180.21</v>
      </c>
      <c r="G11" s="125">
        <v>137607501.06</v>
      </c>
      <c r="H11" s="123">
        <v>279877681.27</v>
      </c>
      <c r="I11" s="125">
        <v>11971393.369999988</v>
      </c>
      <c r="J11" s="125">
        <v>244085.46</v>
      </c>
      <c r="K11" s="124">
        <v>0.020389060191746106</v>
      </c>
    </row>
    <row r="12" spans="1:11" ht="15" customHeight="1">
      <c r="A12" s="121">
        <v>4000</v>
      </c>
      <c r="B12" s="107" t="s">
        <v>650</v>
      </c>
      <c r="C12" s="122">
        <v>4999</v>
      </c>
      <c r="D12" s="125">
        <v>267600732.374</v>
      </c>
      <c r="E12" s="125">
        <v>77037260.54000002</v>
      </c>
      <c r="F12" s="125">
        <v>175983523.49000004</v>
      </c>
      <c r="G12" s="125">
        <v>137900236.29</v>
      </c>
      <c r="H12" s="123">
        <v>313883759.78000003</v>
      </c>
      <c r="I12" s="125">
        <v>14179843.250000006</v>
      </c>
      <c r="J12" s="125">
        <v>308455.95</v>
      </c>
      <c r="K12" s="124">
        <v>0.021753128335886218</v>
      </c>
    </row>
    <row r="13" spans="1:11" ht="15" customHeight="1">
      <c r="A13" s="121">
        <v>5000</v>
      </c>
      <c r="B13" s="107" t="s">
        <v>650</v>
      </c>
      <c r="C13" s="122">
        <v>5999</v>
      </c>
      <c r="D13" s="125">
        <v>318381982.0909999</v>
      </c>
      <c r="E13" s="125">
        <v>77136672.48</v>
      </c>
      <c r="F13" s="125">
        <v>139781611.33999997</v>
      </c>
      <c r="G13" s="125">
        <v>139507300.26999995</v>
      </c>
      <c r="H13" s="123">
        <v>279288911.6099999</v>
      </c>
      <c r="I13" s="125">
        <v>14733551.350000003</v>
      </c>
      <c r="J13" s="125">
        <v>343143.64</v>
      </c>
      <c r="K13" s="124">
        <v>0.023289947674428126</v>
      </c>
    </row>
    <row r="14" spans="1:11" ht="15" customHeight="1">
      <c r="A14" s="121">
        <v>6000</v>
      </c>
      <c r="B14" s="107" t="s">
        <v>650</v>
      </c>
      <c r="C14" s="122">
        <v>6999</v>
      </c>
      <c r="D14" s="125">
        <v>366019613.50200003</v>
      </c>
      <c r="E14" s="125">
        <v>76983429.07999995</v>
      </c>
      <c r="F14" s="125">
        <v>143725442.65999994</v>
      </c>
      <c r="G14" s="125">
        <v>141817547.58999997</v>
      </c>
      <c r="H14" s="123">
        <v>285542990.2499999</v>
      </c>
      <c r="I14" s="125">
        <v>15212998.95</v>
      </c>
      <c r="J14" s="125">
        <v>391102.57</v>
      </c>
      <c r="K14" s="124">
        <v>0.02570844652559448</v>
      </c>
    </row>
    <row r="15" spans="1:11" ht="15" customHeight="1">
      <c r="A15" s="121">
        <v>7000</v>
      </c>
      <c r="B15" s="107" t="s">
        <v>650</v>
      </c>
      <c r="C15" s="122">
        <v>7999</v>
      </c>
      <c r="D15" s="125">
        <v>407257659.988</v>
      </c>
      <c r="E15" s="125">
        <v>76744788.09999995</v>
      </c>
      <c r="F15" s="125">
        <v>138453821.56</v>
      </c>
      <c r="G15" s="125">
        <v>141650829.17</v>
      </c>
      <c r="H15" s="123">
        <v>280104650.73</v>
      </c>
      <c r="I15" s="125">
        <v>16194344.1</v>
      </c>
      <c r="J15" s="125">
        <v>457010.93</v>
      </c>
      <c r="K15" s="124">
        <v>0.028220403813699377</v>
      </c>
    </row>
    <row r="16" spans="1:11" ht="15" customHeight="1">
      <c r="A16" s="121">
        <v>8000</v>
      </c>
      <c r="B16" s="107" t="s">
        <v>650</v>
      </c>
      <c r="C16" s="122">
        <v>8999</v>
      </c>
      <c r="D16" s="125">
        <v>459613750.5910004</v>
      </c>
      <c r="E16" s="125">
        <v>79475499.18000005</v>
      </c>
      <c r="F16" s="125">
        <v>115308644.44000001</v>
      </c>
      <c r="G16" s="125">
        <v>145544728.64999995</v>
      </c>
      <c r="H16" s="123">
        <v>260853373.08999997</v>
      </c>
      <c r="I16" s="125">
        <v>16183601.959999992</v>
      </c>
      <c r="J16" s="125">
        <v>493444.65</v>
      </c>
      <c r="K16" s="124">
        <v>0.03049040944158269</v>
      </c>
    </row>
    <row r="17" spans="1:11" ht="15" customHeight="1">
      <c r="A17" s="121">
        <v>9000</v>
      </c>
      <c r="B17" s="107" t="s">
        <v>650</v>
      </c>
      <c r="C17" s="122">
        <v>9999</v>
      </c>
      <c r="D17" s="125">
        <v>493141472.18699944</v>
      </c>
      <c r="E17" s="125">
        <v>79221132.38000005</v>
      </c>
      <c r="F17" s="125">
        <v>121160252.19</v>
      </c>
      <c r="G17" s="125">
        <v>142597512.4900001</v>
      </c>
      <c r="H17" s="123">
        <v>263757764.6800001</v>
      </c>
      <c r="I17" s="125">
        <v>17902370.060000006</v>
      </c>
      <c r="J17" s="125">
        <v>579045.58</v>
      </c>
      <c r="K17" s="124">
        <v>0.032344632473763076</v>
      </c>
    </row>
    <row r="18" spans="1:11" ht="15" customHeight="1">
      <c r="A18" s="121">
        <v>10000</v>
      </c>
      <c r="B18" s="107" t="s">
        <v>650</v>
      </c>
      <c r="C18" s="122">
        <v>10999</v>
      </c>
      <c r="D18" s="125">
        <v>538313011.0622001</v>
      </c>
      <c r="E18" s="125">
        <v>80898314.22</v>
      </c>
      <c r="F18" s="125">
        <v>107524477.74</v>
      </c>
      <c r="G18" s="125">
        <v>143670655.31999996</v>
      </c>
      <c r="H18" s="123">
        <v>251195133.05999994</v>
      </c>
      <c r="I18" s="125">
        <v>18544803.5</v>
      </c>
      <c r="J18" s="125">
        <v>630867.31</v>
      </c>
      <c r="K18" s="124">
        <v>0.03401854918549015</v>
      </c>
    </row>
    <row r="19" spans="1:11" ht="15" customHeight="1">
      <c r="A19" s="121">
        <v>11000</v>
      </c>
      <c r="B19" s="107" t="s">
        <v>650</v>
      </c>
      <c r="C19" s="122">
        <v>11999</v>
      </c>
      <c r="D19" s="125">
        <v>579473805.6359999</v>
      </c>
      <c r="E19" s="125">
        <v>83018050.02999996</v>
      </c>
      <c r="F19" s="125">
        <v>100095710.05</v>
      </c>
      <c r="G19" s="125">
        <v>147560024.35999998</v>
      </c>
      <c r="H19" s="123">
        <v>247655734.40999997</v>
      </c>
      <c r="I19" s="125">
        <v>207406172.9599998</v>
      </c>
      <c r="J19" s="125">
        <v>6733059.899999994</v>
      </c>
      <c r="K19" s="124">
        <v>0.0324631605892392</v>
      </c>
    </row>
    <row r="20" spans="1:11" ht="15" customHeight="1">
      <c r="A20" s="121">
        <v>12000</v>
      </c>
      <c r="B20" s="107" t="s">
        <v>650</v>
      </c>
      <c r="C20" s="122">
        <v>12999</v>
      </c>
      <c r="D20" s="125">
        <v>631329332.88</v>
      </c>
      <c r="E20" s="125">
        <v>86618711.08</v>
      </c>
      <c r="F20" s="125">
        <v>119348088.20999996</v>
      </c>
      <c r="G20" s="125">
        <v>149436055.49</v>
      </c>
      <c r="H20" s="123">
        <v>268784143.7</v>
      </c>
      <c r="I20" s="125">
        <v>300133117.03000015</v>
      </c>
      <c r="J20" s="125">
        <v>10200133.309999997</v>
      </c>
      <c r="K20" s="124">
        <v>0.03398536426415227</v>
      </c>
    </row>
    <row r="21" spans="1:11" ht="15" customHeight="1">
      <c r="A21" s="121">
        <v>13000</v>
      </c>
      <c r="B21" s="107" t="s">
        <v>650</v>
      </c>
      <c r="C21" s="122">
        <v>13999</v>
      </c>
      <c r="D21" s="125">
        <v>664939721.7249998</v>
      </c>
      <c r="E21" s="125">
        <v>84188459.07000002</v>
      </c>
      <c r="F21" s="125">
        <v>130458637.55</v>
      </c>
      <c r="G21" s="125">
        <v>146761073.69999996</v>
      </c>
      <c r="H21" s="123">
        <v>277219711.24999994</v>
      </c>
      <c r="I21" s="125">
        <v>323513144.64000005</v>
      </c>
      <c r="J21" s="125">
        <v>11536070.150000004</v>
      </c>
      <c r="K21" s="124">
        <v>0.03565873702855922</v>
      </c>
    </row>
    <row r="22" spans="1:11" ht="15" customHeight="1">
      <c r="A22" s="121">
        <v>14000</v>
      </c>
      <c r="B22" s="107" t="s">
        <v>650</v>
      </c>
      <c r="C22" s="122">
        <v>14999</v>
      </c>
      <c r="D22" s="125">
        <v>712532720.9003096</v>
      </c>
      <c r="E22" s="125">
        <v>85254766.52999996</v>
      </c>
      <c r="F22" s="125">
        <v>123423054.7</v>
      </c>
      <c r="G22" s="125">
        <v>146830587.56000003</v>
      </c>
      <c r="H22" s="123">
        <v>270253642.26000005</v>
      </c>
      <c r="I22" s="125">
        <v>352683857.33000004</v>
      </c>
      <c r="J22" s="125">
        <v>13035180.690000005</v>
      </c>
      <c r="K22" s="124">
        <v>0.03695995838506217</v>
      </c>
    </row>
    <row r="23" spans="1:11" ht="15" customHeight="1">
      <c r="A23" s="121">
        <v>15000</v>
      </c>
      <c r="B23" s="107" t="s">
        <v>650</v>
      </c>
      <c r="C23" s="122">
        <v>19999</v>
      </c>
      <c r="D23" s="125">
        <v>4290513124.136005</v>
      </c>
      <c r="E23" s="125">
        <v>437583848.20000017</v>
      </c>
      <c r="F23" s="125">
        <v>675038833.6599998</v>
      </c>
      <c r="G23" s="125">
        <v>739392294.0699999</v>
      </c>
      <c r="H23" s="123">
        <v>1414431127.7299998</v>
      </c>
      <c r="I23" s="125">
        <v>2199523053.2400007</v>
      </c>
      <c r="J23" s="125">
        <v>87345099.74000002</v>
      </c>
      <c r="K23" s="124">
        <v>0.03971092715365569</v>
      </c>
    </row>
    <row r="24" spans="1:11" ht="15" customHeight="1">
      <c r="A24" s="121">
        <v>20000</v>
      </c>
      <c r="B24" s="107"/>
      <c r="C24" s="122">
        <v>24999</v>
      </c>
      <c r="D24" s="125">
        <v>5229894977.201998</v>
      </c>
      <c r="E24" s="125">
        <v>428228002.49000007</v>
      </c>
      <c r="F24" s="125">
        <v>776574483.2699996</v>
      </c>
      <c r="G24" s="125">
        <v>681357414.3</v>
      </c>
      <c r="H24" s="123">
        <v>1457931897.5699997</v>
      </c>
      <c r="I24" s="125">
        <v>2967081371.839999</v>
      </c>
      <c r="J24" s="125">
        <v>125804491.1100002</v>
      </c>
      <c r="K24" s="124">
        <v>0.04240008120572173</v>
      </c>
    </row>
    <row r="25" spans="1:11" ht="15" customHeight="1">
      <c r="A25" s="121">
        <v>25000</v>
      </c>
      <c r="B25" s="107" t="s">
        <v>650</v>
      </c>
      <c r="C25" s="122">
        <v>29999</v>
      </c>
      <c r="D25" s="125">
        <v>5771297222.452</v>
      </c>
      <c r="E25" s="125">
        <v>394290310.04999995</v>
      </c>
      <c r="F25" s="125">
        <v>932388820.1499995</v>
      </c>
      <c r="G25" s="125">
        <v>577645965.0999998</v>
      </c>
      <c r="H25" s="123">
        <v>1510034785.2499993</v>
      </c>
      <c r="I25" s="125">
        <v>3650116911.3799996</v>
      </c>
      <c r="J25" s="125">
        <v>162427693.07000008</v>
      </c>
      <c r="K25" s="124">
        <v>0.04449931249149799</v>
      </c>
    </row>
    <row r="26" spans="1:11" ht="15" customHeight="1">
      <c r="A26" s="121">
        <v>30000</v>
      </c>
      <c r="B26" s="107" t="s">
        <v>650</v>
      </c>
      <c r="C26" s="122">
        <v>34999</v>
      </c>
      <c r="D26" s="125">
        <v>6124726824.905497</v>
      </c>
      <c r="E26" s="125">
        <v>356064383.52000016</v>
      </c>
      <c r="F26" s="125">
        <v>963126804.6099999</v>
      </c>
      <c r="G26" s="125">
        <v>494923451.5</v>
      </c>
      <c r="H26" s="123">
        <v>1458050256.11</v>
      </c>
      <c r="I26" s="125">
        <v>3983902505.5299973</v>
      </c>
      <c r="J26" s="125">
        <v>184392764.99999988</v>
      </c>
      <c r="K26" s="124">
        <v>0.04628445719844975</v>
      </c>
    </row>
    <row r="27" spans="1:11" ht="15" customHeight="1">
      <c r="A27" s="121">
        <v>35000</v>
      </c>
      <c r="B27" s="107" t="s">
        <v>650</v>
      </c>
      <c r="C27" s="122">
        <v>39999</v>
      </c>
      <c r="D27" s="125">
        <v>6268171580.248008</v>
      </c>
      <c r="E27" s="125">
        <v>318816366.73999983</v>
      </c>
      <c r="F27" s="125">
        <v>1038379135.2399997</v>
      </c>
      <c r="G27" s="125">
        <v>414587178.20000017</v>
      </c>
      <c r="H27" s="123">
        <v>1452966313.4399998</v>
      </c>
      <c r="I27" s="125">
        <v>4195980251.44</v>
      </c>
      <c r="J27" s="125">
        <v>199125024.21000004</v>
      </c>
      <c r="K27" s="124">
        <v>0.04745613951392245</v>
      </c>
    </row>
    <row r="28" spans="1:11" ht="15" customHeight="1">
      <c r="A28" s="121">
        <v>40000</v>
      </c>
      <c r="B28" s="107" t="s">
        <v>650</v>
      </c>
      <c r="C28" s="122">
        <v>44999</v>
      </c>
      <c r="D28" s="125">
        <v>6281676140.424004</v>
      </c>
      <c r="E28" s="125">
        <v>285461190.2799999</v>
      </c>
      <c r="F28" s="125">
        <v>1062027643.6999998</v>
      </c>
      <c r="G28" s="125">
        <v>350074758.7000001</v>
      </c>
      <c r="H28" s="123">
        <v>1412102402.3999999</v>
      </c>
      <c r="I28" s="125">
        <v>4277476633.170003</v>
      </c>
      <c r="J28" s="125">
        <v>206853309.3700001</v>
      </c>
      <c r="K28" s="124">
        <v>0.04835872340387347</v>
      </c>
    </row>
    <row r="29" spans="1:11" ht="15" customHeight="1">
      <c r="A29" s="121">
        <v>45000</v>
      </c>
      <c r="B29" s="107" t="s">
        <v>650</v>
      </c>
      <c r="C29" s="122">
        <v>49999</v>
      </c>
      <c r="D29" s="125">
        <v>6218112682.195002</v>
      </c>
      <c r="E29" s="125">
        <v>260060680.51999998</v>
      </c>
      <c r="F29" s="125">
        <v>1171044243.9199998</v>
      </c>
      <c r="G29" s="125">
        <v>288632141.40000004</v>
      </c>
      <c r="H29" s="123">
        <v>1459676385.32</v>
      </c>
      <c r="I29" s="125">
        <v>4328522481.709997</v>
      </c>
      <c r="J29" s="125">
        <v>211514928.38</v>
      </c>
      <c r="K29" s="124">
        <v>0.04886538750202825</v>
      </c>
    </row>
    <row r="30" spans="1:11" ht="15" customHeight="1">
      <c r="A30" s="121">
        <v>50000</v>
      </c>
      <c r="B30" s="107" t="s">
        <v>650</v>
      </c>
      <c r="C30" s="122">
        <v>74999</v>
      </c>
      <c r="D30" s="125">
        <v>29812355255.119022</v>
      </c>
      <c r="E30" s="125">
        <v>1053613282.8199996</v>
      </c>
      <c r="F30" s="125">
        <v>5397431869.050003</v>
      </c>
      <c r="G30" s="125">
        <v>919588319.2000008</v>
      </c>
      <c r="H30" s="123">
        <v>6317020188.250004</v>
      </c>
      <c r="I30" s="125">
        <v>21730682935.09999</v>
      </c>
      <c r="J30" s="125">
        <v>1088973257.8900006</v>
      </c>
      <c r="K30" s="124">
        <v>0.050112242728048886</v>
      </c>
    </row>
    <row r="31" spans="1:11" ht="12.75">
      <c r="A31" s="121">
        <v>75000</v>
      </c>
      <c r="B31" s="107" t="s">
        <v>650</v>
      </c>
      <c r="C31" s="122">
        <v>99999</v>
      </c>
      <c r="D31" s="125">
        <v>26762001930.559982</v>
      </c>
      <c r="E31" s="125">
        <v>755291744.7099997</v>
      </c>
      <c r="F31" s="125">
        <v>4820472155.450003</v>
      </c>
      <c r="G31" s="125">
        <v>377458489.4</v>
      </c>
      <c r="H31" s="123">
        <v>5197930644.850002</v>
      </c>
      <c r="I31" s="125">
        <v>20511087778.569996</v>
      </c>
      <c r="J31" s="125">
        <v>1060465369.1100008</v>
      </c>
      <c r="K31" s="124">
        <v>0.05170205405770707</v>
      </c>
    </row>
    <row r="32" spans="1:11" ht="12.75">
      <c r="A32" s="121">
        <v>100000</v>
      </c>
      <c r="B32" s="107" t="s">
        <v>651</v>
      </c>
      <c r="C32" s="106" t="s">
        <v>652</v>
      </c>
      <c r="D32" s="125">
        <v>125308962301.04182</v>
      </c>
      <c r="E32" s="125">
        <v>1591632208.2900004</v>
      </c>
      <c r="F32" s="125">
        <v>19898017431.079998</v>
      </c>
      <c r="G32" s="125">
        <v>197087302.8</v>
      </c>
      <c r="H32" s="123">
        <v>20095104733.879997</v>
      </c>
      <c r="I32" s="125">
        <v>105649284180.26001</v>
      </c>
      <c r="J32" s="125">
        <v>5829040862.109998</v>
      </c>
      <c r="K32" s="124">
        <v>0.05517350077038309</v>
      </c>
    </row>
    <row r="33" spans="1:11" ht="12.75">
      <c r="A33" s="121"/>
      <c r="B33" s="107"/>
      <c r="C33" s="106"/>
      <c r="D33" s="126"/>
      <c r="E33" s="126"/>
      <c r="F33" s="126"/>
      <c r="G33" s="126"/>
      <c r="H33" s="126"/>
      <c r="I33" s="126"/>
      <c r="J33" s="126"/>
      <c r="K33" s="124"/>
    </row>
    <row r="34" spans="1:11" ht="12.75">
      <c r="A34" s="127" t="s">
        <v>619</v>
      </c>
      <c r="B34" s="127"/>
      <c r="C34" s="127"/>
      <c r="D34" s="128">
        <v>227974118511.32526</v>
      </c>
      <c r="E34" s="128">
        <v>7207158071.16</v>
      </c>
      <c r="F34" s="128">
        <v>45880335828.76001</v>
      </c>
      <c r="G34" s="128">
        <v>7239860557.46</v>
      </c>
      <c r="H34" s="128">
        <v>53120196386.22001</v>
      </c>
      <c r="I34" s="128">
        <v>174823585291.87</v>
      </c>
      <c r="J34" s="128">
        <v>9201320075.05</v>
      </c>
      <c r="K34" s="129">
        <v>0.0526320293665656</v>
      </c>
    </row>
    <row r="36" spans="1:47" s="105" customFormat="1" ht="15">
      <c r="A36" s="130" t="s">
        <v>595</v>
      </c>
      <c r="B36" s="114"/>
      <c r="C36" s="131"/>
      <c r="D36" s="132"/>
      <c r="E36" s="132"/>
      <c r="F36" s="132"/>
      <c r="G36" s="132"/>
      <c r="H36" s="133"/>
      <c r="I36" s="132"/>
      <c r="J36" s="132"/>
      <c r="K36" s="132"/>
      <c r="N36" s="109"/>
      <c r="O36" s="134"/>
      <c r="P36" s="135"/>
      <c r="Q36" s="136"/>
      <c r="R36" s="136"/>
      <c r="S36" s="136"/>
      <c r="T36" s="136"/>
      <c r="U36" s="137"/>
      <c r="V36" s="136"/>
      <c r="W36" s="136"/>
      <c r="X36" s="136"/>
      <c r="AA36" s="109"/>
      <c r="AB36" s="134"/>
      <c r="AC36" s="135"/>
      <c r="AD36" s="136"/>
      <c r="AE36" s="136"/>
      <c r="AF36" s="136"/>
      <c r="AG36" s="136"/>
      <c r="AH36" s="137"/>
      <c r="AI36" s="136"/>
      <c r="AJ36" s="136"/>
      <c r="AK36" s="136"/>
      <c r="AN36" s="138"/>
      <c r="AO36" s="138"/>
      <c r="AP36" s="138"/>
      <c r="AQ36" s="138"/>
      <c r="AR36" s="138"/>
      <c r="AS36" s="138"/>
      <c r="AT36" s="138"/>
      <c r="AU36" s="138"/>
    </row>
    <row r="37" spans="1:24" s="105" customFormat="1" ht="12.75">
      <c r="A37" s="139" t="s">
        <v>653</v>
      </c>
      <c r="B37" s="140"/>
      <c r="C37" s="106"/>
      <c r="D37" s="140"/>
      <c r="E37" s="140"/>
      <c r="F37" s="140"/>
      <c r="G37" s="140"/>
      <c r="H37" s="107"/>
      <c r="I37" s="140"/>
      <c r="J37" s="140"/>
      <c r="K37" s="140"/>
      <c r="N37" s="139"/>
      <c r="O37" s="140"/>
      <c r="P37" s="106"/>
      <c r="Q37" s="140"/>
      <c r="R37" s="140"/>
      <c r="S37" s="140"/>
      <c r="T37" s="140"/>
      <c r="U37" s="107"/>
      <c r="V37" s="140"/>
      <c r="W37" s="140"/>
      <c r="X37" s="140"/>
    </row>
    <row r="38" spans="1:21" s="105" customFormat="1" ht="12.75">
      <c r="A38" s="105" t="s">
        <v>654</v>
      </c>
      <c r="C38" s="106"/>
      <c r="H38" s="107"/>
      <c r="N38" s="139"/>
      <c r="P38" s="106"/>
      <c r="U38" s="107"/>
    </row>
    <row r="39" spans="1:21" s="105" customFormat="1" ht="12.75">
      <c r="A39" s="105" t="s">
        <v>655</v>
      </c>
      <c r="C39" s="106"/>
      <c r="H39" s="107"/>
      <c r="N39" s="139"/>
      <c r="P39" s="106"/>
      <c r="U39" s="107"/>
    </row>
    <row r="40" spans="1:21" s="105" customFormat="1" ht="12.75" customHeight="1">
      <c r="A40" s="139" t="s">
        <v>656</v>
      </c>
      <c r="F40" s="141"/>
      <c r="N40" s="142"/>
      <c r="P40" s="106"/>
      <c r="U40" s="107"/>
    </row>
    <row r="41" spans="1:21" s="105" customFormat="1" ht="12.75" customHeight="1">
      <c r="A41" s="139" t="s">
        <v>657</v>
      </c>
      <c r="B41" s="143"/>
      <c r="C41" s="143"/>
      <c r="D41" s="143"/>
      <c r="E41" s="143"/>
      <c r="F41" s="143"/>
      <c r="G41" s="143"/>
      <c r="H41" s="143"/>
      <c r="I41" s="143"/>
      <c r="J41" s="143"/>
      <c r="K41" s="143"/>
      <c r="N41" s="142"/>
      <c r="P41" s="106"/>
      <c r="U41" s="107"/>
    </row>
  </sheetData>
  <sheetProtection/>
  <mergeCells count="1">
    <mergeCell ref="A2:L2"/>
  </mergeCells>
  <printOptions horizontalCentered="1"/>
  <pageMargins left="0.5" right="0.5" top="0.5" bottom="0.5" header="0.5" footer="0.5"/>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dimension ref="A1:AD35"/>
  <sheetViews>
    <sheetView zoomScale="75" zoomScaleNormal="75" zoomScalePageLayoutView="0" workbookViewId="0" topLeftCell="A1">
      <selection activeCell="A1" sqref="A1"/>
    </sheetView>
  </sheetViews>
  <sheetFormatPr defaultColWidth="9.140625" defaultRowHeight="12.75"/>
  <cols>
    <col min="1" max="1" width="12.421875" style="108" customWidth="1"/>
    <col min="2" max="2" width="4.7109375" style="108" customWidth="1"/>
    <col min="3" max="3" width="12.421875" style="108" customWidth="1"/>
    <col min="4" max="7" width="16.28125" style="108" customWidth="1"/>
    <col min="8" max="16384" width="9.140625" style="108" customWidth="1"/>
  </cols>
  <sheetData>
    <row r="1" spans="1:3" ht="18" customHeight="1">
      <c r="A1" s="144" t="s">
        <v>658</v>
      </c>
      <c r="B1" s="144"/>
      <c r="C1" s="144"/>
    </row>
    <row r="2" spans="1:3" ht="15.75" customHeight="1">
      <c r="A2" s="134" t="s">
        <v>659</v>
      </c>
      <c r="B2" s="134"/>
      <c r="C2" s="134"/>
    </row>
    <row r="3" spans="1:3" ht="15.75" customHeight="1">
      <c r="A3" s="134" t="s">
        <v>632</v>
      </c>
      <c r="B3" s="134"/>
      <c r="C3" s="134"/>
    </row>
    <row r="4" ht="16.5" customHeight="1" thickBot="1"/>
    <row r="5" spans="1:7" ht="15.75" customHeight="1">
      <c r="A5" s="112"/>
      <c r="B5" s="112"/>
      <c r="C5" s="145"/>
      <c r="D5" s="146"/>
      <c r="E5" s="145" t="s">
        <v>660</v>
      </c>
      <c r="F5" s="145" t="s">
        <v>660</v>
      </c>
      <c r="G5" s="145" t="s">
        <v>619</v>
      </c>
    </row>
    <row r="6" spans="1:7" ht="15.75" customHeight="1">
      <c r="A6" s="113"/>
      <c r="B6" s="113" t="s">
        <v>636</v>
      </c>
      <c r="C6" s="147"/>
      <c r="D6" s="147" t="s">
        <v>661</v>
      </c>
      <c r="E6" s="147" t="s">
        <v>662</v>
      </c>
      <c r="F6" s="147" t="s">
        <v>663</v>
      </c>
      <c r="G6" s="147" t="s">
        <v>664</v>
      </c>
    </row>
    <row r="7" spans="1:7" ht="15.75" customHeight="1">
      <c r="A7" s="117"/>
      <c r="B7" s="117" t="s">
        <v>644</v>
      </c>
      <c r="C7" s="148"/>
      <c r="D7" s="148" t="s">
        <v>665</v>
      </c>
      <c r="E7" s="148" t="s">
        <v>665</v>
      </c>
      <c r="F7" s="148" t="s">
        <v>665</v>
      </c>
      <c r="G7" s="148" t="s">
        <v>665</v>
      </c>
    </row>
    <row r="8" spans="1:7" ht="15" customHeight="1">
      <c r="A8" s="120"/>
      <c r="B8" s="120"/>
      <c r="C8" s="120"/>
      <c r="D8" s="147"/>
      <c r="E8" s="120"/>
      <c r="F8" s="120"/>
      <c r="G8" s="120"/>
    </row>
    <row r="9" spans="1:7" ht="12.75" customHeight="1">
      <c r="A9" s="122">
        <v>999</v>
      </c>
      <c r="B9" s="107" t="s">
        <v>651</v>
      </c>
      <c r="C9" s="106" t="s">
        <v>666</v>
      </c>
      <c r="D9" s="125">
        <v>80226</v>
      </c>
      <c r="E9" s="125">
        <v>39031</v>
      </c>
      <c r="F9" s="125">
        <v>10362</v>
      </c>
      <c r="G9" s="125">
        <v>129619</v>
      </c>
    </row>
    <row r="10" spans="1:7" ht="12.75" customHeight="1">
      <c r="A10" s="149">
        <v>1000</v>
      </c>
      <c r="B10" s="107" t="s">
        <v>650</v>
      </c>
      <c r="C10" s="122">
        <v>1999</v>
      </c>
      <c r="D10" s="125">
        <v>46175</v>
      </c>
      <c r="E10" s="125">
        <v>5758</v>
      </c>
      <c r="F10" s="125">
        <v>2424</v>
      </c>
      <c r="G10" s="125">
        <v>54357</v>
      </c>
    </row>
    <row r="11" spans="1:7" ht="12.75" customHeight="1">
      <c r="A11" s="149">
        <v>2000</v>
      </c>
      <c r="B11" s="107" t="s">
        <v>650</v>
      </c>
      <c r="C11" s="122">
        <v>2999</v>
      </c>
      <c r="D11" s="125">
        <v>51545</v>
      </c>
      <c r="E11" s="125">
        <v>5446</v>
      </c>
      <c r="F11" s="125">
        <v>2412</v>
      </c>
      <c r="G11" s="125">
        <v>59403</v>
      </c>
    </row>
    <row r="12" spans="1:7" ht="12.75" customHeight="1">
      <c r="A12" s="149">
        <v>3000</v>
      </c>
      <c r="B12" s="107" t="s">
        <v>650</v>
      </c>
      <c r="C12" s="122">
        <v>3999</v>
      </c>
      <c r="D12" s="125">
        <v>53901</v>
      </c>
      <c r="E12" s="125">
        <v>5375</v>
      </c>
      <c r="F12" s="125">
        <v>2350</v>
      </c>
      <c r="G12" s="125">
        <v>61626</v>
      </c>
    </row>
    <row r="13" spans="1:7" ht="12.75" customHeight="1">
      <c r="A13" s="149">
        <v>4000</v>
      </c>
      <c r="B13" s="107" t="s">
        <v>650</v>
      </c>
      <c r="C13" s="122">
        <v>4999</v>
      </c>
      <c r="D13" s="125">
        <v>51711</v>
      </c>
      <c r="E13" s="125">
        <v>5479</v>
      </c>
      <c r="F13" s="125">
        <v>2311</v>
      </c>
      <c r="G13" s="125">
        <v>59501</v>
      </c>
    </row>
    <row r="14" spans="1:7" ht="12.75" customHeight="1">
      <c r="A14" s="149">
        <v>5000</v>
      </c>
      <c r="B14" s="107" t="s">
        <v>650</v>
      </c>
      <c r="C14" s="122">
        <v>5999</v>
      </c>
      <c r="D14" s="125">
        <v>50076</v>
      </c>
      <c r="E14" s="125">
        <v>5579</v>
      </c>
      <c r="F14" s="125">
        <v>2293</v>
      </c>
      <c r="G14" s="125">
        <v>57948</v>
      </c>
    </row>
    <row r="15" spans="1:7" ht="12.75" customHeight="1">
      <c r="A15" s="149">
        <v>6000</v>
      </c>
      <c r="B15" s="107" t="s">
        <v>650</v>
      </c>
      <c r="C15" s="122">
        <v>6999</v>
      </c>
      <c r="D15" s="125">
        <v>48392</v>
      </c>
      <c r="E15" s="125">
        <v>5693</v>
      </c>
      <c r="F15" s="125">
        <v>2287</v>
      </c>
      <c r="G15" s="125">
        <v>56372</v>
      </c>
    </row>
    <row r="16" spans="1:7" ht="12.75" customHeight="1">
      <c r="A16" s="149">
        <v>7000</v>
      </c>
      <c r="B16" s="107" t="s">
        <v>650</v>
      </c>
      <c r="C16" s="122">
        <v>7999</v>
      </c>
      <c r="D16" s="125">
        <v>46171</v>
      </c>
      <c r="E16" s="125">
        <v>5903</v>
      </c>
      <c r="F16" s="125">
        <v>2245</v>
      </c>
      <c r="G16" s="125">
        <v>54319</v>
      </c>
    </row>
    <row r="17" spans="1:7" ht="12.75" customHeight="1">
      <c r="A17" s="149">
        <v>8000</v>
      </c>
      <c r="B17" s="107" t="s">
        <v>650</v>
      </c>
      <c r="C17" s="122">
        <v>8999</v>
      </c>
      <c r="D17" s="125">
        <v>45536</v>
      </c>
      <c r="E17" s="125">
        <v>6259</v>
      </c>
      <c r="F17" s="125">
        <v>2275</v>
      </c>
      <c r="G17" s="125">
        <v>54070</v>
      </c>
    </row>
    <row r="18" spans="1:7" ht="12.75" customHeight="1">
      <c r="A18" s="149">
        <v>9000</v>
      </c>
      <c r="B18" s="107" t="s">
        <v>650</v>
      </c>
      <c r="C18" s="122">
        <v>9999</v>
      </c>
      <c r="D18" s="125">
        <v>43202</v>
      </c>
      <c r="E18" s="125">
        <v>6482</v>
      </c>
      <c r="F18" s="125">
        <v>2237</v>
      </c>
      <c r="G18" s="125">
        <v>51921</v>
      </c>
    </row>
    <row r="19" spans="1:30" ht="12.75" customHeight="1">
      <c r="A19" s="149">
        <v>10000</v>
      </c>
      <c r="B19" s="107" t="s">
        <v>650</v>
      </c>
      <c r="C19" s="122">
        <v>10999</v>
      </c>
      <c r="D19" s="125">
        <v>42291</v>
      </c>
      <c r="E19" s="125">
        <v>6703</v>
      </c>
      <c r="F19" s="125">
        <v>2281</v>
      </c>
      <c r="G19" s="125">
        <v>51275</v>
      </c>
      <c r="AB19" s="150" t="s">
        <v>661</v>
      </c>
      <c r="AC19" s="142">
        <v>2005609</v>
      </c>
      <c r="AD19" s="151">
        <v>0.5591903820578091</v>
      </c>
    </row>
    <row r="20" spans="1:30" ht="12.75" customHeight="1">
      <c r="A20" s="149">
        <v>11000</v>
      </c>
      <c r="B20" s="107" t="s">
        <v>650</v>
      </c>
      <c r="C20" s="122">
        <v>11999</v>
      </c>
      <c r="D20" s="125">
        <v>41056</v>
      </c>
      <c r="E20" s="125">
        <v>7193</v>
      </c>
      <c r="F20" s="125">
        <v>2159</v>
      </c>
      <c r="G20" s="125">
        <v>50408</v>
      </c>
      <c r="AB20" s="150" t="s">
        <v>667</v>
      </c>
      <c r="AC20" s="142">
        <v>150522</v>
      </c>
      <c r="AD20" s="151">
        <v>0.04196752940782852</v>
      </c>
    </row>
    <row r="21" spans="1:30" ht="12.75" customHeight="1">
      <c r="A21" s="149">
        <v>12000</v>
      </c>
      <c r="B21" s="107" t="s">
        <v>650</v>
      </c>
      <c r="C21" s="122">
        <v>12999</v>
      </c>
      <c r="D21" s="125">
        <v>40818</v>
      </c>
      <c r="E21" s="125">
        <v>7537</v>
      </c>
      <c r="F21" s="125">
        <v>2171</v>
      </c>
      <c r="G21" s="125">
        <v>50526</v>
      </c>
      <c r="AB21" s="150" t="s">
        <v>662</v>
      </c>
      <c r="AC21" s="142">
        <v>1430499</v>
      </c>
      <c r="AD21" s="151">
        <v>0.3988420885343623</v>
      </c>
    </row>
    <row r="22" spans="1:7" ht="12.75" customHeight="1">
      <c r="A22" s="149">
        <v>13000</v>
      </c>
      <c r="B22" s="107" t="s">
        <v>650</v>
      </c>
      <c r="C22" s="122">
        <v>13999</v>
      </c>
      <c r="D22" s="125">
        <v>39267</v>
      </c>
      <c r="E22" s="125">
        <v>7842</v>
      </c>
      <c r="F22" s="125">
        <v>2163</v>
      </c>
      <c r="G22" s="125">
        <v>49272</v>
      </c>
    </row>
    <row r="23" spans="1:7" ht="12.75" customHeight="1">
      <c r="A23" s="149">
        <v>14000</v>
      </c>
      <c r="B23" s="107" t="s">
        <v>650</v>
      </c>
      <c r="C23" s="122">
        <v>14999</v>
      </c>
      <c r="D23" s="125">
        <v>38916</v>
      </c>
      <c r="E23" s="125">
        <v>8053</v>
      </c>
      <c r="F23" s="125">
        <v>2172</v>
      </c>
      <c r="G23" s="125">
        <v>49141</v>
      </c>
    </row>
    <row r="24" spans="1:7" ht="12.75" customHeight="1">
      <c r="A24" s="149">
        <v>15000</v>
      </c>
      <c r="B24" s="107"/>
      <c r="C24" s="122">
        <v>19999</v>
      </c>
      <c r="D24" s="125">
        <v>188728</v>
      </c>
      <c r="E24" s="125">
        <v>45577</v>
      </c>
      <c r="F24" s="125">
        <v>11161</v>
      </c>
      <c r="G24" s="125">
        <v>245466</v>
      </c>
    </row>
    <row r="25" spans="1:7" ht="12.75" customHeight="1">
      <c r="A25" s="149">
        <v>20000</v>
      </c>
      <c r="B25" s="107" t="s">
        <v>650</v>
      </c>
      <c r="C25" s="122">
        <v>24999</v>
      </c>
      <c r="D25" s="125">
        <v>171962</v>
      </c>
      <c r="E25" s="125">
        <v>49739</v>
      </c>
      <c r="F25" s="125">
        <v>11160</v>
      </c>
      <c r="G25" s="125">
        <v>232861</v>
      </c>
    </row>
    <row r="26" spans="1:7" ht="12.75" customHeight="1">
      <c r="A26" s="149">
        <v>25000</v>
      </c>
      <c r="B26" s="107" t="s">
        <v>650</v>
      </c>
      <c r="C26" s="122">
        <v>29999</v>
      </c>
      <c r="D26" s="125">
        <v>148504</v>
      </c>
      <c r="E26" s="125">
        <v>50869</v>
      </c>
      <c r="F26" s="125">
        <v>10818</v>
      </c>
      <c r="G26" s="125">
        <v>210191</v>
      </c>
    </row>
    <row r="27" spans="1:7" ht="12.75" customHeight="1">
      <c r="A27" s="149">
        <v>30000</v>
      </c>
      <c r="B27" s="107" t="s">
        <v>650</v>
      </c>
      <c r="C27" s="122">
        <v>34999</v>
      </c>
      <c r="D27" s="125">
        <v>127148</v>
      </c>
      <c r="E27" s="125">
        <v>51796</v>
      </c>
      <c r="F27" s="125">
        <v>9830</v>
      </c>
      <c r="G27" s="125">
        <v>188774</v>
      </c>
    </row>
    <row r="28" spans="1:7" ht="12.75" customHeight="1">
      <c r="A28" s="149">
        <v>35000</v>
      </c>
      <c r="B28" s="107" t="s">
        <v>650</v>
      </c>
      <c r="C28" s="122">
        <v>39999</v>
      </c>
      <c r="D28" s="125">
        <v>106226</v>
      </c>
      <c r="E28" s="125">
        <v>52165</v>
      </c>
      <c r="F28" s="125">
        <v>8956</v>
      </c>
      <c r="G28" s="125">
        <v>167347</v>
      </c>
    </row>
    <row r="29" spans="1:7" ht="12.75" customHeight="1">
      <c r="A29" s="149">
        <v>40000</v>
      </c>
      <c r="B29" s="107" t="s">
        <v>650</v>
      </c>
      <c r="C29" s="122">
        <v>44999</v>
      </c>
      <c r="D29" s="125">
        <v>88484</v>
      </c>
      <c r="E29" s="125">
        <v>51719</v>
      </c>
      <c r="F29" s="125">
        <v>7808</v>
      </c>
      <c r="G29" s="125">
        <v>148011</v>
      </c>
    </row>
    <row r="30" spans="1:7" ht="12.75" customHeight="1">
      <c r="A30" s="149">
        <v>45000</v>
      </c>
      <c r="B30" s="107" t="s">
        <v>650</v>
      </c>
      <c r="C30" s="122">
        <v>49999</v>
      </c>
      <c r="D30" s="125">
        <v>72964</v>
      </c>
      <c r="E30" s="125">
        <v>51435</v>
      </c>
      <c r="F30" s="125">
        <v>6628</v>
      </c>
      <c r="G30" s="125">
        <v>131027</v>
      </c>
    </row>
    <row r="31" spans="1:7" ht="12.75" customHeight="1">
      <c r="A31" s="149">
        <v>50000</v>
      </c>
      <c r="B31" s="107" t="s">
        <v>650</v>
      </c>
      <c r="C31" s="122">
        <v>74999</v>
      </c>
      <c r="D31" s="125">
        <v>210665</v>
      </c>
      <c r="E31" s="125">
        <v>253861</v>
      </c>
      <c r="F31" s="125">
        <v>20295</v>
      </c>
      <c r="G31" s="125">
        <v>484821</v>
      </c>
    </row>
    <row r="32" spans="1:7" ht="12.75" customHeight="1">
      <c r="A32" s="149">
        <v>75000</v>
      </c>
      <c r="B32" s="107" t="s">
        <v>650</v>
      </c>
      <c r="C32" s="122">
        <v>99999</v>
      </c>
      <c r="D32" s="125">
        <v>86313</v>
      </c>
      <c r="E32" s="125">
        <v>213419</v>
      </c>
      <c r="F32" s="125">
        <v>9404</v>
      </c>
      <c r="G32" s="125">
        <v>309136</v>
      </c>
    </row>
    <row r="33" spans="1:7" ht="12.75" customHeight="1">
      <c r="A33" s="149">
        <v>100000</v>
      </c>
      <c r="B33" s="107" t="s">
        <v>651</v>
      </c>
      <c r="C33" s="152" t="s">
        <v>652</v>
      </c>
      <c r="D33" s="125">
        <v>85332</v>
      </c>
      <c r="E33" s="125"/>
      <c r="F33" s="125">
        <v>12320</v>
      </c>
      <c r="G33" s="125">
        <v>579238</v>
      </c>
    </row>
    <row r="34" spans="1:7" ht="12.75" customHeight="1">
      <c r="A34" s="149"/>
      <c r="B34" s="107"/>
      <c r="C34" s="152"/>
      <c r="D34" s="125"/>
      <c r="E34" s="125"/>
      <c r="F34" s="125"/>
      <c r="G34" s="125"/>
    </row>
    <row r="35" spans="1:7" ht="15" customHeight="1">
      <c r="A35" s="127" t="s">
        <v>668</v>
      </c>
      <c r="B35" s="127"/>
      <c r="C35" s="127"/>
      <c r="D35" s="153">
        <v>2005609</v>
      </c>
      <c r="E35" s="153">
        <v>1430499</v>
      </c>
      <c r="F35" s="153">
        <v>150522</v>
      </c>
      <c r="G35" s="153">
        <v>3586630</v>
      </c>
    </row>
  </sheetData>
  <sheetProtection/>
  <printOptions horizontalCentered="1"/>
  <pageMargins left="0.349019607843137" right="0.331372549019608" top="0.619607843137255" bottom="0.443137254901961" header="0.509803921568628" footer="0.509803921568628"/>
  <pageSetup horizontalDpi="600" verticalDpi="600" orientation="landscape" scale="82" r:id="rId2"/>
  <drawing r:id="rId1"/>
</worksheet>
</file>

<file path=xl/worksheets/sheet8.xml><?xml version="1.0" encoding="utf-8"?>
<worksheet xmlns="http://schemas.openxmlformats.org/spreadsheetml/2006/main" xmlns:r="http://schemas.openxmlformats.org/officeDocument/2006/relationships">
  <dimension ref="A1:J42"/>
  <sheetViews>
    <sheetView zoomScale="75" zoomScaleNormal="75" zoomScalePageLayoutView="0" workbookViewId="0" topLeftCell="A1">
      <selection activeCell="A1" sqref="A1"/>
    </sheetView>
  </sheetViews>
  <sheetFormatPr defaultColWidth="9.140625" defaultRowHeight="12.75"/>
  <cols>
    <col min="1" max="1" width="12.421875" style="108" customWidth="1"/>
    <col min="2" max="2" width="4.7109375" style="108" customWidth="1"/>
    <col min="3" max="3" width="12.421875" style="108" customWidth="1"/>
    <col min="4" max="4" width="16.421875" style="108" customWidth="1"/>
    <col min="5" max="8" width="15.00390625" style="108" customWidth="1"/>
    <col min="9" max="9" width="17.7109375" style="108" customWidth="1"/>
    <col min="10" max="16384" width="9.140625" style="108" customWidth="1"/>
  </cols>
  <sheetData>
    <row r="1" spans="1:4" s="105" customFormat="1" ht="17.25">
      <c r="A1" s="144" t="s">
        <v>669</v>
      </c>
      <c r="B1" s="107"/>
      <c r="C1" s="152"/>
      <c r="D1" s="152"/>
    </row>
    <row r="2" spans="1:4" s="105" customFormat="1" ht="15">
      <c r="A2" s="134" t="s">
        <v>670</v>
      </c>
      <c r="B2" s="107"/>
      <c r="C2" s="152"/>
      <c r="D2" s="152"/>
    </row>
    <row r="3" spans="1:4" s="105" customFormat="1" ht="15">
      <c r="A3" s="134" t="s">
        <v>632</v>
      </c>
      <c r="B3" s="107"/>
      <c r="C3" s="152"/>
      <c r="D3" s="152"/>
    </row>
    <row r="4" ht="13.5" customHeight="1" thickBot="1"/>
    <row r="5" spans="1:10" s="154" customFormat="1" ht="15">
      <c r="A5" s="112"/>
      <c r="B5" s="112" t="s">
        <v>636</v>
      </c>
      <c r="C5" s="145"/>
      <c r="D5" s="145" t="s">
        <v>671</v>
      </c>
      <c r="E5" s="111"/>
      <c r="F5" s="111"/>
      <c r="G5" s="111"/>
      <c r="H5" s="111"/>
      <c r="I5" s="145" t="s">
        <v>671</v>
      </c>
      <c r="J5" s="154" t="s">
        <v>672</v>
      </c>
    </row>
    <row r="6" spans="1:9" s="154" customFormat="1" ht="15">
      <c r="A6" s="117"/>
      <c r="B6" s="117" t="s">
        <v>644</v>
      </c>
      <c r="C6" s="148"/>
      <c r="D6" s="148" t="s">
        <v>673</v>
      </c>
      <c r="E6" s="148" t="s">
        <v>674</v>
      </c>
      <c r="F6" s="148" t="s">
        <v>675</v>
      </c>
      <c r="G6" s="148" t="s">
        <v>676</v>
      </c>
      <c r="H6" s="148" t="s">
        <v>677</v>
      </c>
      <c r="I6" s="148" t="s">
        <v>678</v>
      </c>
    </row>
    <row r="7" spans="1:7" ht="15.75" customHeight="1">
      <c r="A7" s="120"/>
      <c r="B7" s="120"/>
      <c r="C7" s="155"/>
      <c r="D7" s="155"/>
      <c r="E7" s="155"/>
      <c r="F7" s="155"/>
      <c r="G7" s="120"/>
    </row>
    <row r="8" spans="1:9" ht="15" customHeight="1">
      <c r="A8" s="149">
        <v>999</v>
      </c>
      <c r="B8" s="107" t="s">
        <v>651</v>
      </c>
      <c r="C8" s="106" t="s">
        <v>666</v>
      </c>
      <c r="D8" s="125">
        <v>129619</v>
      </c>
      <c r="E8" s="125">
        <v>169071</v>
      </c>
      <c r="F8" s="125">
        <v>55680</v>
      </c>
      <c r="G8" s="125">
        <v>23628</v>
      </c>
      <c r="H8" s="125">
        <v>450</v>
      </c>
      <c r="I8" s="125">
        <v>248829</v>
      </c>
    </row>
    <row r="9" spans="1:9" ht="15" customHeight="1">
      <c r="A9" s="149">
        <v>1000</v>
      </c>
      <c r="B9" s="107" t="s">
        <v>650</v>
      </c>
      <c r="C9" s="122">
        <v>1999</v>
      </c>
      <c r="D9" s="125">
        <v>54357</v>
      </c>
      <c r="E9" s="125">
        <v>60227</v>
      </c>
      <c r="F9" s="125">
        <v>13856</v>
      </c>
      <c r="G9" s="125">
        <v>4642</v>
      </c>
      <c r="H9" s="125">
        <v>128</v>
      </c>
      <c r="I9" s="125">
        <v>78853</v>
      </c>
    </row>
    <row r="10" spans="1:9" ht="15" customHeight="1">
      <c r="A10" s="149">
        <v>2000</v>
      </c>
      <c r="B10" s="107" t="s">
        <v>650</v>
      </c>
      <c r="C10" s="122">
        <v>2999</v>
      </c>
      <c r="D10" s="125">
        <v>59403</v>
      </c>
      <c r="E10" s="125">
        <v>64987</v>
      </c>
      <c r="F10" s="125">
        <v>14712</v>
      </c>
      <c r="G10" s="125">
        <v>4647</v>
      </c>
      <c r="H10" s="125">
        <v>166</v>
      </c>
      <c r="I10" s="125">
        <v>84512</v>
      </c>
    </row>
    <row r="11" spans="1:9" ht="15" customHeight="1">
      <c r="A11" s="149">
        <v>3000</v>
      </c>
      <c r="B11" s="107" t="s">
        <v>650</v>
      </c>
      <c r="C11" s="122">
        <v>3999</v>
      </c>
      <c r="D11" s="125">
        <v>61626</v>
      </c>
      <c r="E11" s="125">
        <v>67136</v>
      </c>
      <c r="F11" s="125">
        <v>17067</v>
      </c>
      <c r="G11" s="125">
        <v>4871</v>
      </c>
      <c r="H11" s="125">
        <v>150</v>
      </c>
      <c r="I11" s="125">
        <v>89224</v>
      </c>
    </row>
    <row r="12" spans="1:9" ht="15" customHeight="1">
      <c r="A12" s="149">
        <v>4000</v>
      </c>
      <c r="B12" s="107" t="s">
        <v>650</v>
      </c>
      <c r="C12" s="122">
        <v>4999</v>
      </c>
      <c r="D12" s="125">
        <v>59501</v>
      </c>
      <c r="E12" s="125">
        <v>65126</v>
      </c>
      <c r="F12" s="125">
        <v>17240</v>
      </c>
      <c r="G12" s="125">
        <v>5335</v>
      </c>
      <c r="H12" s="125">
        <v>150</v>
      </c>
      <c r="I12" s="125">
        <v>87851</v>
      </c>
    </row>
    <row r="13" spans="1:9" ht="15" customHeight="1">
      <c r="A13" s="149">
        <v>5000</v>
      </c>
      <c r="B13" s="107" t="s">
        <v>650</v>
      </c>
      <c r="C13" s="122">
        <v>5999</v>
      </c>
      <c r="D13" s="125">
        <v>57948</v>
      </c>
      <c r="E13" s="125">
        <v>63693</v>
      </c>
      <c r="F13" s="125">
        <v>18231</v>
      </c>
      <c r="G13" s="125">
        <v>5797</v>
      </c>
      <c r="H13" s="125">
        <v>117</v>
      </c>
      <c r="I13" s="125">
        <v>87838</v>
      </c>
    </row>
    <row r="14" spans="1:9" ht="15" customHeight="1">
      <c r="A14" s="149">
        <v>6000</v>
      </c>
      <c r="B14" s="107" t="s">
        <v>650</v>
      </c>
      <c r="C14" s="122">
        <v>6999</v>
      </c>
      <c r="D14" s="125">
        <v>56372</v>
      </c>
      <c r="E14" s="125">
        <v>62237</v>
      </c>
      <c r="F14" s="125">
        <v>18987</v>
      </c>
      <c r="G14" s="125">
        <v>6336</v>
      </c>
      <c r="H14" s="125">
        <v>121</v>
      </c>
      <c r="I14" s="125">
        <v>87681</v>
      </c>
    </row>
    <row r="15" spans="1:9" ht="15" customHeight="1">
      <c r="A15" s="149">
        <v>7000</v>
      </c>
      <c r="B15" s="107" t="s">
        <v>650</v>
      </c>
      <c r="C15" s="122">
        <v>7999</v>
      </c>
      <c r="D15" s="125">
        <v>54319</v>
      </c>
      <c r="E15" s="125">
        <v>60394</v>
      </c>
      <c r="F15" s="125">
        <v>19909</v>
      </c>
      <c r="G15" s="125">
        <v>6898</v>
      </c>
      <c r="H15" s="125">
        <v>114</v>
      </c>
      <c r="I15" s="125">
        <v>87315</v>
      </c>
    </row>
    <row r="16" spans="1:9" ht="15" customHeight="1">
      <c r="A16" s="149">
        <v>8000</v>
      </c>
      <c r="B16" s="107" t="s">
        <v>650</v>
      </c>
      <c r="C16" s="122">
        <v>8999</v>
      </c>
      <c r="D16" s="125">
        <v>54070</v>
      </c>
      <c r="E16" s="125">
        <v>60524</v>
      </c>
      <c r="F16" s="125">
        <v>22171</v>
      </c>
      <c r="G16" s="125">
        <v>7258</v>
      </c>
      <c r="H16" s="125">
        <v>134</v>
      </c>
      <c r="I16" s="125">
        <v>90087</v>
      </c>
    </row>
    <row r="17" spans="1:9" ht="15" customHeight="1">
      <c r="A17" s="149">
        <v>9000</v>
      </c>
      <c r="B17" s="107" t="s">
        <v>650</v>
      </c>
      <c r="C17" s="122">
        <v>9999</v>
      </c>
      <c r="D17" s="125">
        <v>51921</v>
      </c>
      <c r="E17" s="125">
        <v>58572</v>
      </c>
      <c r="F17" s="125">
        <v>23194</v>
      </c>
      <c r="G17" s="125">
        <v>7778</v>
      </c>
      <c r="H17" s="125">
        <v>120</v>
      </c>
      <c r="I17" s="125">
        <v>89664</v>
      </c>
    </row>
    <row r="18" spans="1:9" ht="15" customHeight="1">
      <c r="A18" s="149">
        <v>10000</v>
      </c>
      <c r="B18" s="107" t="s">
        <v>650</v>
      </c>
      <c r="C18" s="122">
        <v>10999</v>
      </c>
      <c r="D18" s="125">
        <v>51275</v>
      </c>
      <c r="E18" s="125">
        <v>58144</v>
      </c>
      <c r="F18" s="125">
        <v>24485</v>
      </c>
      <c r="G18" s="125">
        <v>8560</v>
      </c>
      <c r="H18" s="125">
        <v>158</v>
      </c>
      <c r="I18" s="125">
        <v>91347</v>
      </c>
    </row>
    <row r="19" spans="1:9" ht="15" customHeight="1">
      <c r="A19" s="149">
        <v>11000</v>
      </c>
      <c r="B19" s="107" t="s">
        <v>650</v>
      </c>
      <c r="C19" s="122">
        <v>11999</v>
      </c>
      <c r="D19" s="125">
        <v>50408</v>
      </c>
      <c r="E19" s="125">
        <v>57770</v>
      </c>
      <c r="F19" s="125">
        <v>26583</v>
      </c>
      <c r="G19" s="125">
        <v>9060</v>
      </c>
      <c r="H19" s="125">
        <v>165</v>
      </c>
      <c r="I19" s="125">
        <v>93578</v>
      </c>
    </row>
    <row r="20" spans="1:9" ht="15" customHeight="1">
      <c r="A20" s="149">
        <v>12000</v>
      </c>
      <c r="B20" s="107" t="s">
        <v>650</v>
      </c>
      <c r="C20" s="122">
        <v>12999</v>
      </c>
      <c r="D20" s="125">
        <v>50526</v>
      </c>
      <c r="E20" s="125">
        <v>58242</v>
      </c>
      <c r="F20" s="125">
        <v>29781</v>
      </c>
      <c r="G20" s="125">
        <v>9154</v>
      </c>
      <c r="H20" s="125">
        <v>138</v>
      </c>
      <c r="I20" s="125">
        <v>97315</v>
      </c>
    </row>
    <row r="21" spans="1:9" ht="15" customHeight="1">
      <c r="A21" s="149">
        <v>13000</v>
      </c>
      <c r="B21" s="107" t="s">
        <v>650</v>
      </c>
      <c r="C21" s="122">
        <v>13999</v>
      </c>
      <c r="D21" s="125">
        <v>49272</v>
      </c>
      <c r="E21" s="125">
        <v>57282</v>
      </c>
      <c r="F21" s="125">
        <v>27832</v>
      </c>
      <c r="G21" s="125">
        <v>9331</v>
      </c>
      <c r="H21" s="125">
        <v>130</v>
      </c>
      <c r="I21" s="125">
        <v>94575</v>
      </c>
    </row>
    <row r="22" spans="1:9" ht="15" customHeight="1">
      <c r="A22" s="149">
        <v>14000</v>
      </c>
      <c r="B22" s="107" t="s">
        <v>650</v>
      </c>
      <c r="C22" s="122">
        <v>14999</v>
      </c>
      <c r="D22" s="125">
        <v>49141</v>
      </c>
      <c r="E22" s="125">
        <v>57372</v>
      </c>
      <c r="F22" s="125">
        <v>28535</v>
      </c>
      <c r="G22" s="125">
        <v>9498</v>
      </c>
      <c r="H22" s="125">
        <v>165</v>
      </c>
      <c r="I22" s="125">
        <v>95570</v>
      </c>
    </row>
    <row r="23" spans="1:9" ht="15" customHeight="1">
      <c r="A23" s="149">
        <v>15000</v>
      </c>
      <c r="B23" s="107" t="s">
        <v>650</v>
      </c>
      <c r="C23" s="122">
        <v>19999</v>
      </c>
      <c r="D23" s="125">
        <v>245466</v>
      </c>
      <c r="E23" s="125">
        <v>291921</v>
      </c>
      <c r="F23" s="125">
        <v>147376</v>
      </c>
      <c r="G23" s="125">
        <v>49134</v>
      </c>
      <c r="H23" s="125">
        <v>778</v>
      </c>
      <c r="I23" s="125">
        <v>489209</v>
      </c>
    </row>
    <row r="24" spans="1:9" ht="15" customHeight="1">
      <c r="A24" s="149">
        <v>20000</v>
      </c>
      <c r="B24" s="107"/>
      <c r="C24" s="122">
        <v>24999</v>
      </c>
      <c r="D24" s="125">
        <v>232861</v>
      </c>
      <c r="E24" s="125">
        <v>283582</v>
      </c>
      <c r="F24" s="125">
        <v>143669</v>
      </c>
      <c r="G24" s="125">
        <v>48883</v>
      </c>
      <c r="H24" s="125">
        <v>728</v>
      </c>
      <c r="I24" s="125">
        <v>476862</v>
      </c>
    </row>
    <row r="25" spans="1:9" ht="15" customHeight="1">
      <c r="A25" s="149">
        <v>25000</v>
      </c>
      <c r="B25" s="107" t="s">
        <v>650</v>
      </c>
      <c r="C25" s="122">
        <v>29999</v>
      </c>
      <c r="D25" s="125">
        <v>210191</v>
      </c>
      <c r="E25" s="125">
        <v>262110</v>
      </c>
      <c r="F25" s="125">
        <v>130676</v>
      </c>
      <c r="G25" s="125">
        <v>44434</v>
      </c>
      <c r="H25" s="125">
        <v>638</v>
      </c>
      <c r="I25" s="125">
        <v>437858</v>
      </c>
    </row>
    <row r="26" spans="1:9" ht="15" customHeight="1">
      <c r="A26" s="149">
        <v>30000</v>
      </c>
      <c r="B26" s="107" t="s">
        <v>650</v>
      </c>
      <c r="C26" s="122">
        <v>34999</v>
      </c>
      <c r="D26" s="125">
        <v>188774</v>
      </c>
      <c r="E26" s="125">
        <v>241524</v>
      </c>
      <c r="F26" s="125">
        <v>112643</v>
      </c>
      <c r="G26" s="125">
        <v>39859</v>
      </c>
      <c r="H26" s="125">
        <v>600</v>
      </c>
      <c r="I26" s="125">
        <v>394626</v>
      </c>
    </row>
    <row r="27" spans="1:9" ht="15" customHeight="1">
      <c r="A27" s="149">
        <v>35000</v>
      </c>
      <c r="B27" s="107" t="s">
        <v>650</v>
      </c>
      <c r="C27" s="122">
        <v>39999</v>
      </c>
      <c r="D27" s="125">
        <v>167347</v>
      </c>
      <c r="E27" s="125">
        <v>220390</v>
      </c>
      <c r="F27" s="125">
        <v>96127</v>
      </c>
      <c r="G27" s="125">
        <v>35674</v>
      </c>
      <c r="H27" s="125">
        <v>539</v>
      </c>
      <c r="I27" s="125">
        <v>352730</v>
      </c>
    </row>
    <row r="28" spans="1:9" ht="15" customHeight="1">
      <c r="A28" s="149">
        <v>40000</v>
      </c>
      <c r="B28" s="107" t="s">
        <v>650</v>
      </c>
      <c r="C28" s="122">
        <v>44999</v>
      </c>
      <c r="D28" s="125">
        <v>148011</v>
      </c>
      <c r="E28" s="125">
        <v>200549</v>
      </c>
      <c r="F28" s="125">
        <v>83140</v>
      </c>
      <c r="G28" s="125">
        <v>31253</v>
      </c>
      <c r="H28" s="125">
        <v>467</v>
      </c>
      <c r="I28" s="125">
        <v>315409</v>
      </c>
    </row>
    <row r="29" spans="1:9" ht="15" customHeight="1">
      <c r="A29" s="149">
        <v>45000</v>
      </c>
      <c r="B29" s="107" t="s">
        <v>650</v>
      </c>
      <c r="C29" s="122">
        <v>49999</v>
      </c>
      <c r="D29" s="125">
        <v>131027</v>
      </c>
      <c r="E29" s="125">
        <v>183251</v>
      </c>
      <c r="F29" s="125">
        <v>75524</v>
      </c>
      <c r="G29" s="125">
        <v>27879</v>
      </c>
      <c r="H29" s="125">
        <v>420</v>
      </c>
      <c r="I29" s="125">
        <v>287074</v>
      </c>
    </row>
    <row r="30" spans="1:9" ht="15" customHeight="1">
      <c r="A30" s="149">
        <v>50000</v>
      </c>
      <c r="B30" s="107" t="s">
        <v>650</v>
      </c>
      <c r="C30" s="122">
        <v>74999</v>
      </c>
      <c r="D30" s="125">
        <v>484821</v>
      </c>
      <c r="E30" s="125">
        <v>741952</v>
      </c>
      <c r="F30" s="125">
        <v>317115</v>
      </c>
      <c r="G30" s="125">
        <v>97832</v>
      </c>
      <c r="H30" s="125">
        <v>1309</v>
      </c>
      <c r="I30" s="125">
        <v>1158208</v>
      </c>
    </row>
    <row r="31" spans="1:9" ht="15" customHeight="1">
      <c r="A31" s="149">
        <v>75000</v>
      </c>
      <c r="B31" s="107" t="s">
        <v>650</v>
      </c>
      <c r="C31" s="122">
        <v>99999</v>
      </c>
      <c r="D31" s="125">
        <v>309136</v>
      </c>
      <c r="E31" s="125">
        <v>524725</v>
      </c>
      <c r="F31" s="125">
        <v>245326</v>
      </c>
      <c r="G31" s="125">
        <v>55119</v>
      </c>
      <c r="H31" s="125">
        <v>746</v>
      </c>
      <c r="I31" s="125">
        <v>825916</v>
      </c>
    </row>
    <row r="32" spans="1:9" ht="15" customHeight="1">
      <c r="A32" s="149">
        <v>100000</v>
      </c>
      <c r="B32" s="107" t="s">
        <v>651</v>
      </c>
      <c r="C32" s="152" t="s">
        <v>652</v>
      </c>
      <c r="D32" s="125">
        <v>579238</v>
      </c>
      <c r="E32" s="125">
        <v>1065048</v>
      </c>
      <c r="F32" s="125">
        <v>573584</v>
      </c>
      <c r="G32" s="125">
        <v>94092</v>
      </c>
      <c r="H32" s="125">
        <v>1143</v>
      </c>
      <c r="I32" s="125">
        <v>1733867</v>
      </c>
    </row>
    <row r="33" spans="1:9" ht="15" customHeight="1">
      <c r="A33" s="149"/>
      <c r="B33" s="107"/>
      <c r="C33" s="152"/>
      <c r="D33" s="125"/>
      <c r="E33" s="125"/>
      <c r="F33" s="125"/>
      <c r="G33" s="125"/>
      <c r="H33" s="125"/>
      <c r="I33" s="125"/>
    </row>
    <row r="34" spans="1:9" ht="15" customHeight="1">
      <c r="A34" s="127" t="s">
        <v>668</v>
      </c>
      <c r="B34" s="127"/>
      <c r="C34" s="127"/>
      <c r="D34" s="153">
        <v>3586630</v>
      </c>
      <c r="E34" s="153">
        <v>5035829</v>
      </c>
      <c r="F34" s="153">
        <v>2283443</v>
      </c>
      <c r="G34" s="153">
        <v>646952</v>
      </c>
      <c r="H34" s="153">
        <v>9774</v>
      </c>
      <c r="I34" s="153">
        <v>7975998</v>
      </c>
    </row>
    <row r="39" spans="5:6" ht="12.75">
      <c r="E39" s="150" t="s">
        <v>676</v>
      </c>
      <c r="F39" s="142">
        <v>646952</v>
      </c>
    </row>
    <row r="40" spans="5:6" ht="12.75">
      <c r="E40" s="150" t="s">
        <v>677</v>
      </c>
      <c r="F40" s="142">
        <v>9774</v>
      </c>
    </row>
    <row r="41" spans="5:6" ht="12.75">
      <c r="E41" s="150" t="s">
        <v>674</v>
      </c>
      <c r="F41" s="142">
        <v>5035829</v>
      </c>
    </row>
    <row r="42" spans="5:6" ht="12.75">
      <c r="E42" s="150" t="s">
        <v>675</v>
      </c>
      <c r="F42" s="142">
        <v>2283443</v>
      </c>
    </row>
  </sheetData>
  <sheetProtection/>
  <printOptions horizontalCentered="1"/>
  <pageMargins left="0.5" right="0.5" top="1" bottom="1" header="0.5" footer="0.5"/>
  <pageSetup horizontalDpi="600" verticalDpi="600" orientation="landscape" scale="66" r:id="rId2"/>
  <drawing r:id="rId1"/>
</worksheet>
</file>

<file path=xl/worksheets/sheet9.xml><?xml version="1.0" encoding="utf-8"?>
<worksheet xmlns="http://schemas.openxmlformats.org/spreadsheetml/2006/main" xmlns:r="http://schemas.openxmlformats.org/officeDocument/2006/relationships">
  <dimension ref="A1:M212"/>
  <sheetViews>
    <sheetView showOutlineSymbols="0" zoomScale="75" zoomScaleNormal="75" zoomScalePageLayoutView="0" workbookViewId="0" topLeftCell="A1">
      <selection activeCell="A1" sqref="A1"/>
    </sheetView>
  </sheetViews>
  <sheetFormatPr defaultColWidth="10.7109375" defaultRowHeight="16.5" customHeight="1"/>
  <cols>
    <col min="1" max="1" width="15.421875" style="157" customWidth="1"/>
    <col min="2" max="2" width="13.57421875" style="157" customWidth="1"/>
    <col min="3" max="4" width="15.57421875" style="157" customWidth="1"/>
    <col min="5" max="5" width="16.28125" style="157" bestFit="1" customWidth="1"/>
    <col min="6" max="7" width="15.57421875" style="157" customWidth="1"/>
    <col min="8" max="8" width="16.7109375" style="157" bestFit="1" customWidth="1"/>
    <col min="9" max="9" width="16.57421875" style="157" customWidth="1"/>
    <col min="10" max="10" width="17.7109375" style="157" bestFit="1" customWidth="1"/>
    <col min="11" max="11" width="17.00390625" style="157" customWidth="1"/>
    <col min="12" max="12" width="18.421875" style="157" bestFit="1" customWidth="1"/>
    <col min="13" max="13" width="18.8515625" style="157" bestFit="1" customWidth="1"/>
    <col min="14" max="16384" width="10.7109375" style="157" customWidth="1"/>
  </cols>
  <sheetData>
    <row r="1" spans="1:12" ht="17.25">
      <c r="A1" s="156" t="s">
        <v>679</v>
      </c>
      <c r="C1" s="158"/>
      <c r="D1" s="158"/>
      <c r="E1" s="158"/>
      <c r="F1" s="158"/>
      <c r="G1" s="158"/>
      <c r="H1" s="158"/>
      <c r="I1" s="158"/>
      <c r="J1" s="158"/>
      <c r="K1" s="158"/>
      <c r="L1" s="158"/>
    </row>
    <row r="2" spans="1:12" ht="16.5" customHeight="1">
      <c r="A2" s="159" t="s">
        <v>680</v>
      </c>
      <c r="C2" s="158"/>
      <c r="D2" s="158"/>
      <c r="E2" s="158"/>
      <c r="F2" s="158"/>
      <c r="G2" s="158"/>
      <c r="H2" s="158"/>
      <c r="I2" s="158"/>
      <c r="J2" s="158"/>
      <c r="K2" s="158"/>
      <c r="L2" s="158"/>
    </row>
    <row r="3" spans="1:12" ht="16.5" customHeight="1">
      <c r="A3" s="159" t="s">
        <v>632</v>
      </c>
      <c r="C3" s="160"/>
      <c r="D3" s="160"/>
      <c r="E3" s="160"/>
      <c r="F3" s="160"/>
      <c r="G3" s="160"/>
      <c r="H3" s="160"/>
      <c r="I3" s="160"/>
      <c r="J3" s="160"/>
      <c r="K3" s="160"/>
      <c r="L3" s="160"/>
    </row>
    <row r="4" spans="1:12" ht="16.5" customHeight="1" thickBot="1">
      <c r="A4" s="159"/>
      <c r="C4" s="160"/>
      <c r="D4" s="160"/>
      <c r="E4" s="160"/>
      <c r="F4" s="160"/>
      <c r="G4" s="160"/>
      <c r="H4" s="160"/>
      <c r="I4" s="160"/>
      <c r="J4" s="160"/>
      <c r="K4" s="160"/>
      <c r="L4" s="160"/>
    </row>
    <row r="5" spans="1:13" s="164" customFormat="1" ht="16.5" customHeight="1">
      <c r="A5" s="161"/>
      <c r="B5" s="162" t="s">
        <v>681</v>
      </c>
      <c r="C5" s="163"/>
      <c r="D5" s="163"/>
      <c r="E5" s="163"/>
      <c r="F5" s="163"/>
      <c r="G5" s="163"/>
      <c r="H5" s="163"/>
      <c r="I5" s="163"/>
      <c r="J5" s="163"/>
      <c r="K5" s="163"/>
      <c r="L5" s="163"/>
      <c r="M5" s="163" t="s">
        <v>619</v>
      </c>
    </row>
    <row r="6" spans="1:13" s="164" customFormat="1" ht="16.5" customHeight="1">
      <c r="A6" s="165"/>
      <c r="B6" s="166"/>
      <c r="C6" s="166" t="s">
        <v>682</v>
      </c>
      <c r="D6" s="166" t="s">
        <v>683</v>
      </c>
      <c r="E6" s="166" t="s">
        <v>684</v>
      </c>
      <c r="F6" s="166" t="s">
        <v>685</v>
      </c>
      <c r="G6" s="166" t="s">
        <v>686</v>
      </c>
      <c r="H6" s="166" t="s">
        <v>687</v>
      </c>
      <c r="I6" s="166" t="s">
        <v>688</v>
      </c>
      <c r="J6" s="166" t="s">
        <v>689</v>
      </c>
      <c r="K6" s="166" t="s">
        <v>690</v>
      </c>
      <c r="L6" s="166" t="s">
        <v>691</v>
      </c>
      <c r="M6" s="166" t="s">
        <v>636</v>
      </c>
    </row>
    <row r="7" spans="1:13" s="164" customFormat="1" ht="16.5" customHeight="1">
      <c r="A7" s="167" t="s">
        <v>692</v>
      </c>
      <c r="B7" s="166" t="s">
        <v>693</v>
      </c>
      <c r="C7" s="166" t="s">
        <v>694</v>
      </c>
      <c r="D7" s="166" t="s">
        <v>695</v>
      </c>
      <c r="E7" s="166" t="s">
        <v>696</v>
      </c>
      <c r="F7" s="166" t="s">
        <v>697</v>
      </c>
      <c r="G7" s="166" t="s">
        <v>698</v>
      </c>
      <c r="H7" s="166" t="s">
        <v>699</v>
      </c>
      <c r="I7" s="166" t="s">
        <v>700</v>
      </c>
      <c r="J7" s="166" t="s">
        <v>701</v>
      </c>
      <c r="K7" s="166" t="s">
        <v>702</v>
      </c>
      <c r="L7" s="166" t="s">
        <v>703</v>
      </c>
      <c r="M7" s="166" t="s">
        <v>647</v>
      </c>
    </row>
    <row r="8" spans="1:13" s="164" customFormat="1" ht="16.5" customHeight="1">
      <c r="A8" s="168"/>
      <c r="B8" s="169"/>
      <c r="C8" s="169"/>
      <c r="D8" s="169"/>
      <c r="E8" s="169"/>
      <c r="F8" s="169"/>
      <c r="G8" s="169"/>
      <c r="H8" s="169"/>
      <c r="I8" s="169"/>
      <c r="J8" s="169"/>
      <c r="K8" s="169"/>
      <c r="L8" s="169"/>
      <c r="M8" s="170"/>
    </row>
    <row r="9" spans="1:13" s="173" customFormat="1" ht="16.5" customHeight="1">
      <c r="A9" s="171" t="s">
        <v>704</v>
      </c>
      <c r="B9" s="172">
        <v>3687168.853</v>
      </c>
      <c r="C9" s="172">
        <v>11625211.056</v>
      </c>
      <c r="D9" s="172">
        <v>17792991.579</v>
      </c>
      <c r="E9" s="172">
        <v>27844796.478</v>
      </c>
      <c r="F9" s="172">
        <v>35445093.793000005</v>
      </c>
      <c r="G9" s="172">
        <v>30259552.420999996</v>
      </c>
      <c r="H9" s="172">
        <v>56364039.35699999</v>
      </c>
      <c r="I9" s="172">
        <v>48318330.04099999</v>
      </c>
      <c r="J9" s="172">
        <v>100320481.984</v>
      </c>
      <c r="K9" s="172">
        <v>72262492.564</v>
      </c>
      <c r="L9" s="172">
        <v>139996782.84399998</v>
      </c>
      <c r="M9" s="171">
        <v>543916940.97</v>
      </c>
    </row>
    <row r="10" spans="1:13" s="164" customFormat="1" ht="16.5" customHeight="1">
      <c r="A10" s="174" t="s">
        <v>705</v>
      </c>
      <c r="B10" s="175">
        <v>7540799.886</v>
      </c>
      <c r="C10" s="175">
        <v>18612610.388</v>
      </c>
      <c r="D10" s="175">
        <v>28696175.116</v>
      </c>
      <c r="E10" s="175">
        <v>41067797.677999996</v>
      </c>
      <c r="F10" s="175">
        <v>53831295.43699999</v>
      </c>
      <c r="G10" s="175">
        <v>62512115.975</v>
      </c>
      <c r="H10" s="175">
        <v>136746558.27199998</v>
      </c>
      <c r="I10" s="175">
        <v>141253776.37800002</v>
      </c>
      <c r="J10" s="175">
        <v>338216623.64299995</v>
      </c>
      <c r="K10" s="175">
        <v>316396944.72499996</v>
      </c>
      <c r="L10" s="175">
        <v>2504738338.101</v>
      </c>
      <c r="M10" s="177">
        <v>3649613035.599</v>
      </c>
    </row>
    <row r="11" spans="1:13" s="164" customFormat="1" ht="16.5" customHeight="1">
      <c r="A11" s="174" t="s">
        <v>706</v>
      </c>
      <c r="B11" s="175">
        <v>1576598.7580000001</v>
      </c>
      <c r="C11" s="175">
        <v>4215990.8440000005</v>
      </c>
      <c r="D11" s="175">
        <v>7811132.274999999</v>
      </c>
      <c r="E11" s="175">
        <v>9046100.498</v>
      </c>
      <c r="F11" s="175">
        <v>11917867.052000001</v>
      </c>
      <c r="G11" s="175">
        <v>13074421.526</v>
      </c>
      <c r="H11" s="175">
        <v>25196102.77</v>
      </c>
      <c r="I11" s="175">
        <v>26394482.568</v>
      </c>
      <c r="J11" s="175">
        <v>66778151.642</v>
      </c>
      <c r="K11" s="175">
        <v>50275970.628</v>
      </c>
      <c r="L11" s="175">
        <v>72350967.21999998</v>
      </c>
      <c r="M11" s="177">
        <v>288637785.78099996</v>
      </c>
    </row>
    <row r="12" spans="1:13" s="164" customFormat="1" ht="16.5" customHeight="1">
      <c r="A12" s="174" t="s">
        <v>707</v>
      </c>
      <c r="B12" s="175">
        <v>1109884.9279999998</v>
      </c>
      <c r="C12" s="175">
        <v>3295728.9579999996</v>
      </c>
      <c r="D12" s="175">
        <v>5665294.882</v>
      </c>
      <c r="E12" s="175">
        <v>7711484.868</v>
      </c>
      <c r="F12" s="175">
        <v>8878276.408</v>
      </c>
      <c r="G12" s="175">
        <v>11800382.79</v>
      </c>
      <c r="H12" s="175">
        <v>23998665.214</v>
      </c>
      <c r="I12" s="175">
        <v>21398046.412</v>
      </c>
      <c r="J12" s="175">
        <v>50491548.874</v>
      </c>
      <c r="K12" s="175">
        <v>43534392.1</v>
      </c>
      <c r="L12" s="175">
        <v>68240212.322</v>
      </c>
      <c r="M12" s="177">
        <v>246123917.75599998</v>
      </c>
    </row>
    <row r="13" spans="1:13" s="164" customFormat="1" ht="16.5" customHeight="1">
      <c r="A13" s="174" t="s">
        <v>708</v>
      </c>
      <c r="B13" s="175">
        <v>2556733.136</v>
      </c>
      <c r="C13" s="175">
        <v>8133635.874</v>
      </c>
      <c r="D13" s="175">
        <v>14783202.394</v>
      </c>
      <c r="E13" s="175">
        <v>20374742.351</v>
      </c>
      <c r="F13" s="175">
        <v>24812778.836999997</v>
      </c>
      <c r="G13" s="175">
        <v>27270387.35</v>
      </c>
      <c r="H13" s="175">
        <v>54140984.903</v>
      </c>
      <c r="I13" s="175">
        <v>51579772.981</v>
      </c>
      <c r="J13" s="175">
        <v>119474248.026</v>
      </c>
      <c r="K13" s="175">
        <v>98966792.525</v>
      </c>
      <c r="L13" s="175">
        <v>133058149.58</v>
      </c>
      <c r="M13" s="177">
        <v>555151427.957</v>
      </c>
    </row>
    <row r="14" spans="1:13" s="164" customFormat="1" ht="16.5" customHeight="1">
      <c r="A14" s="174"/>
      <c r="B14" s="175"/>
      <c r="C14" s="175"/>
      <c r="D14" s="175"/>
      <c r="E14" s="175"/>
      <c r="F14" s="175"/>
      <c r="G14" s="175"/>
      <c r="H14" s="175"/>
      <c r="I14" s="175"/>
      <c r="J14" s="175"/>
      <c r="K14" s="175"/>
      <c r="L14" s="175"/>
      <c r="M14" s="176"/>
    </row>
    <row r="15" spans="1:13" s="164" customFormat="1" ht="16.5" customHeight="1">
      <c r="A15" s="174" t="s">
        <v>709</v>
      </c>
      <c r="B15" s="175">
        <v>1457998.713</v>
      </c>
      <c r="C15" s="175">
        <v>4217327.152000001</v>
      </c>
      <c r="D15" s="175">
        <v>6899748.89</v>
      </c>
      <c r="E15" s="175">
        <v>9533041.003</v>
      </c>
      <c r="F15" s="175">
        <v>12540100.753</v>
      </c>
      <c r="G15" s="175">
        <v>13353978.504</v>
      </c>
      <c r="H15" s="175">
        <v>25625816.56</v>
      </c>
      <c r="I15" s="175">
        <v>24748225.789</v>
      </c>
      <c r="J15" s="175">
        <v>55442673.096</v>
      </c>
      <c r="K15" s="175">
        <v>41483468.99</v>
      </c>
      <c r="L15" s="175">
        <v>62413946.408</v>
      </c>
      <c r="M15" s="177">
        <v>257716325.858</v>
      </c>
    </row>
    <row r="16" spans="1:13" s="164" customFormat="1" ht="16.5" customHeight="1">
      <c r="A16" s="174" t="s">
        <v>710</v>
      </c>
      <c r="B16" s="175">
        <v>14039481.897</v>
      </c>
      <c r="C16" s="175">
        <v>39301089.134</v>
      </c>
      <c r="D16" s="175">
        <v>63223411.64331</v>
      </c>
      <c r="E16" s="175">
        <v>93884157.70099999</v>
      </c>
      <c r="F16" s="175">
        <v>116086802.76099999</v>
      </c>
      <c r="G16" s="175">
        <v>132488043.17999999</v>
      </c>
      <c r="H16" s="175">
        <v>341423927.11</v>
      </c>
      <c r="I16" s="175">
        <v>441395840.40999997</v>
      </c>
      <c r="J16" s="175">
        <v>1175016913.22</v>
      </c>
      <c r="K16" s="175">
        <v>1058022788.749</v>
      </c>
      <c r="L16" s="175">
        <v>7096669950.329</v>
      </c>
      <c r="M16" s="177">
        <v>10571552406.13431</v>
      </c>
    </row>
    <row r="17" spans="1:13" s="164" customFormat="1" ht="16.5" customHeight="1">
      <c r="A17" s="174" t="s">
        <v>711</v>
      </c>
      <c r="B17" s="175">
        <v>5698394.04</v>
      </c>
      <c r="C17" s="175">
        <v>17451620.161</v>
      </c>
      <c r="D17" s="175">
        <v>28532603.537</v>
      </c>
      <c r="E17" s="175">
        <v>41522325.819000006</v>
      </c>
      <c r="F17" s="175">
        <v>51338430.578999996</v>
      </c>
      <c r="G17" s="175">
        <v>61744278.274000004</v>
      </c>
      <c r="H17" s="175">
        <v>139779294.468</v>
      </c>
      <c r="I17" s="175">
        <v>136230607.119</v>
      </c>
      <c r="J17" s="175">
        <v>336099068.77</v>
      </c>
      <c r="K17" s="175">
        <v>271304785.67999995</v>
      </c>
      <c r="L17" s="175">
        <v>425999377.437</v>
      </c>
      <c r="M17" s="177">
        <v>1515700785.884</v>
      </c>
    </row>
    <row r="18" spans="1:13" s="164" customFormat="1" ht="16.5" customHeight="1">
      <c r="A18" s="174" t="s">
        <v>712</v>
      </c>
      <c r="B18" s="175">
        <v>709027.1780000001</v>
      </c>
      <c r="C18" s="175">
        <v>1548346.224</v>
      </c>
      <c r="D18" s="175">
        <v>2433676.083</v>
      </c>
      <c r="E18" s="175">
        <v>3825530.8610000005</v>
      </c>
      <c r="F18" s="175">
        <v>4925677.967</v>
      </c>
      <c r="G18" s="175">
        <v>4769102.8719999995</v>
      </c>
      <c r="H18" s="175">
        <v>9635420.605</v>
      </c>
      <c r="I18" s="175">
        <v>8942295.747</v>
      </c>
      <c r="J18" s="175">
        <v>20189015.484</v>
      </c>
      <c r="K18" s="175">
        <v>11177886.860000001</v>
      </c>
      <c r="L18" s="175">
        <v>32547195.2</v>
      </c>
      <c r="M18" s="177">
        <v>100703175.081</v>
      </c>
    </row>
    <row r="19" spans="1:13" s="164" customFormat="1" ht="16.5" customHeight="1">
      <c r="A19" s="174" t="s">
        <v>713</v>
      </c>
      <c r="B19" s="175">
        <v>5796861.776000001</v>
      </c>
      <c r="C19" s="175">
        <v>16818247.76</v>
      </c>
      <c r="D19" s="175">
        <v>25288686.578999996</v>
      </c>
      <c r="E19" s="175">
        <v>36166151.051</v>
      </c>
      <c r="F19" s="175">
        <v>44657489.417</v>
      </c>
      <c r="G19" s="175">
        <v>50495431.433</v>
      </c>
      <c r="H19" s="175">
        <v>106725538.802</v>
      </c>
      <c r="I19" s="175">
        <v>109732749.12600002</v>
      </c>
      <c r="J19" s="175">
        <v>287683630.625</v>
      </c>
      <c r="K19" s="175">
        <v>251787846.66799998</v>
      </c>
      <c r="L19" s="175">
        <v>706785974.6120001</v>
      </c>
      <c r="M19" s="177">
        <v>1641938607.849</v>
      </c>
    </row>
    <row r="20" spans="1:13" s="164" customFormat="1" ht="16.5" customHeight="1">
      <c r="A20" s="174"/>
      <c r="B20" s="175"/>
      <c r="C20" s="175"/>
      <c r="D20" s="175"/>
      <c r="E20" s="175"/>
      <c r="F20" s="175"/>
      <c r="G20" s="175"/>
      <c r="H20" s="175"/>
      <c r="I20" s="175"/>
      <c r="J20" s="175"/>
      <c r="K20" s="175"/>
      <c r="L20" s="175"/>
      <c r="M20" s="177"/>
    </row>
    <row r="21" spans="1:13" s="164" customFormat="1" ht="16.5" customHeight="1">
      <c r="A21" s="174" t="s">
        <v>714</v>
      </c>
      <c r="B21" s="175">
        <v>516927.066</v>
      </c>
      <c r="C21" s="175">
        <v>1528206.828</v>
      </c>
      <c r="D21" s="175">
        <v>2557631.1180000002</v>
      </c>
      <c r="E21" s="175">
        <v>3908924.776</v>
      </c>
      <c r="F21" s="175">
        <v>4151285</v>
      </c>
      <c r="G21" s="175">
        <v>5242760.809</v>
      </c>
      <c r="H21" s="175">
        <v>11383894.56</v>
      </c>
      <c r="I21" s="175">
        <v>10000446.01</v>
      </c>
      <c r="J21" s="175">
        <v>23111453.73</v>
      </c>
      <c r="K21" s="175">
        <v>16101486.384</v>
      </c>
      <c r="L21" s="175">
        <v>27516274.339999996</v>
      </c>
      <c r="M21" s="177">
        <v>106019290.62099999</v>
      </c>
    </row>
    <row r="22" spans="1:13" s="164" customFormat="1" ht="16.5" customHeight="1">
      <c r="A22" s="174" t="s">
        <v>715</v>
      </c>
      <c r="B22" s="175">
        <v>2568861.2760000005</v>
      </c>
      <c r="C22" s="175">
        <v>7256167.538</v>
      </c>
      <c r="D22" s="175">
        <v>10671294.440000001</v>
      </c>
      <c r="E22" s="175">
        <v>14786258.314</v>
      </c>
      <c r="F22" s="175">
        <v>19923107.093000002</v>
      </c>
      <c r="G22" s="175">
        <v>23422268.652</v>
      </c>
      <c r="H22" s="175">
        <v>49430884.399000004</v>
      </c>
      <c r="I22" s="175">
        <v>50208440.822</v>
      </c>
      <c r="J22" s="175">
        <v>141064646.22</v>
      </c>
      <c r="K22" s="175">
        <v>135890789.24699998</v>
      </c>
      <c r="L22" s="175">
        <v>358104980.15800005</v>
      </c>
      <c r="M22" s="177">
        <v>813327698.159</v>
      </c>
    </row>
    <row r="23" spans="1:13" s="164" customFormat="1" ht="16.5" customHeight="1">
      <c r="A23" s="174" t="s">
        <v>716</v>
      </c>
      <c r="B23" s="175">
        <v>1130157.12</v>
      </c>
      <c r="C23" s="175">
        <v>4614201.436000001</v>
      </c>
      <c r="D23" s="175">
        <v>8673316.324000001</v>
      </c>
      <c r="E23" s="175">
        <v>11430406.824</v>
      </c>
      <c r="F23" s="175">
        <v>14012985.546000002</v>
      </c>
      <c r="G23" s="175">
        <v>15823444.992</v>
      </c>
      <c r="H23" s="175">
        <v>29216016.808999997</v>
      </c>
      <c r="I23" s="175">
        <v>24489740.928000003</v>
      </c>
      <c r="J23" s="175">
        <v>43761409.268999994</v>
      </c>
      <c r="K23" s="175">
        <v>28925914.142</v>
      </c>
      <c r="L23" s="175">
        <v>43740680.519999996</v>
      </c>
      <c r="M23" s="177">
        <v>225818273.90999997</v>
      </c>
    </row>
    <row r="24" spans="1:13" s="164" customFormat="1" ht="16.5" customHeight="1">
      <c r="A24" s="174" t="s">
        <v>717</v>
      </c>
      <c r="B24" s="175"/>
      <c r="C24" s="175">
        <v>6166586.734000001</v>
      </c>
      <c r="D24" s="175">
        <v>10380896.653</v>
      </c>
      <c r="E24" s="175">
        <v>11772665.845999999</v>
      </c>
      <c r="F24" s="175">
        <v>12553441.187</v>
      </c>
      <c r="G24" s="175">
        <v>13159311.702</v>
      </c>
      <c r="H24" s="175">
        <v>29702935.335</v>
      </c>
      <c r="I24" s="175">
        <v>27993782.444</v>
      </c>
      <c r="J24" s="175">
        <v>81879440.728</v>
      </c>
      <c r="K24" s="175">
        <v>57702808.18</v>
      </c>
      <c r="L24" s="175">
        <v>91533445.617</v>
      </c>
      <c r="M24" s="177">
        <v>344873479.368</v>
      </c>
    </row>
    <row r="25" spans="1:13" s="164" customFormat="1" ht="16.5" customHeight="1">
      <c r="A25" s="174" t="s">
        <v>718</v>
      </c>
      <c r="B25" s="175">
        <v>1138172.029</v>
      </c>
      <c r="C25" s="175">
        <v>3759151.371</v>
      </c>
      <c r="D25" s="175">
        <v>6369629.947000001</v>
      </c>
      <c r="E25" s="175">
        <v>9195013.332999999</v>
      </c>
      <c r="F25" s="175">
        <v>11879004.84</v>
      </c>
      <c r="G25" s="175">
        <v>14537039.662</v>
      </c>
      <c r="H25" s="175">
        <v>28455038.832000002</v>
      </c>
      <c r="I25" s="175">
        <v>21127568.56</v>
      </c>
      <c r="J25" s="175">
        <v>43517875.15</v>
      </c>
      <c r="K25" s="175">
        <v>28952500.3</v>
      </c>
      <c r="L25" s="175">
        <v>51897206.08</v>
      </c>
      <c r="M25" s="177">
        <v>220828200.10400003</v>
      </c>
    </row>
    <row r="26" spans="1:13" s="164" customFormat="1" ht="16.5" customHeight="1">
      <c r="A26" s="174"/>
      <c r="B26" s="175"/>
      <c r="C26" s="175"/>
      <c r="D26" s="175"/>
      <c r="E26" s="175"/>
      <c r="F26" s="175"/>
      <c r="G26" s="175"/>
      <c r="H26" s="175"/>
      <c r="I26" s="175"/>
      <c r="J26" s="175"/>
      <c r="K26" s="175"/>
      <c r="L26" s="175"/>
      <c r="M26" s="177"/>
    </row>
    <row r="27" spans="1:13" s="164" customFormat="1" ht="16.5" customHeight="1">
      <c r="A27" s="174" t="s">
        <v>719</v>
      </c>
      <c r="B27" s="175">
        <v>4514075.079</v>
      </c>
      <c r="C27" s="175">
        <v>14800733.27</v>
      </c>
      <c r="D27" s="175">
        <v>24578772.159</v>
      </c>
      <c r="E27" s="175">
        <v>33987496.033</v>
      </c>
      <c r="F27" s="175">
        <v>40894378.42</v>
      </c>
      <c r="G27" s="175">
        <v>44202039.553</v>
      </c>
      <c r="H27" s="175">
        <v>93932654.507</v>
      </c>
      <c r="I27" s="175">
        <v>86440613.739</v>
      </c>
      <c r="J27" s="175">
        <v>206383168.365</v>
      </c>
      <c r="K27" s="175">
        <v>161888973.67799997</v>
      </c>
      <c r="L27" s="175">
        <v>262154225.101</v>
      </c>
      <c r="M27" s="177">
        <v>973777129.904</v>
      </c>
    </row>
    <row r="28" spans="1:13" s="164" customFormat="1" ht="16.5" customHeight="1">
      <c r="A28" s="174" t="s">
        <v>720</v>
      </c>
      <c r="B28" s="175">
        <v>2300581.3970000003</v>
      </c>
      <c r="C28" s="175">
        <v>6811298.811</v>
      </c>
      <c r="D28" s="175">
        <v>10935199.498</v>
      </c>
      <c r="E28" s="175">
        <v>15229427.631000001</v>
      </c>
      <c r="F28" s="175">
        <v>19297822.907</v>
      </c>
      <c r="G28" s="175">
        <v>22532374.349</v>
      </c>
      <c r="H28" s="175">
        <v>50407040.464999996</v>
      </c>
      <c r="I28" s="175">
        <v>51185823.370000005</v>
      </c>
      <c r="J28" s="175">
        <v>117843572.36099997</v>
      </c>
      <c r="K28" s="175">
        <v>104903323.22</v>
      </c>
      <c r="L28" s="175">
        <v>179438070.15199998</v>
      </c>
      <c r="M28" s="177">
        <v>580884534.1609999</v>
      </c>
    </row>
    <row r="29" spans="1:13" s="164" customFormat="1" ht="16.5" customHeight="1">
      <c r="A29" s="174" t="s">
        <v>721</v>
      </c>
      <c r="B29" s="175">
        <v>2726459.007</v>
      </c>
      <c r="C29" s="175">
        <v>8958991.586000001</v>
      </c>
      <c r="D29" s="175">
        <v>14122900.477000002</v>
      </c>
      <c r="E29" s="175">
        <v>21320676.842</v>
      </c>
      <c r="F29" s="175">
        <v>24925485.948</v>
      </c>
      <c r="G29" s="175">
        <v>23824183.073</v>
      </c>
      <c r="H29" s="175">
        <v>48719817.364</v>
      </c>
      <c r="I29" s="175">
        <v>45835984.52</v>
      </c>
      <c r="J29" s="175">
        <v>96206166.215</v>
      </c>
      <c r="K29" s="175">
        <v>50394406.243</v>
      </c>
      <c r="L29" s="175">
        <v>58986784.282000005</v>
      </c>
      <c r="M29" s="177">
        <v>396021855.557</v>
      </c>
    </row>
    <row r="30" spans="1:13" s="164" customFormat="1" ht="16.5" customHeight="1">
      <c r="A30" s="174" t="s">
        <v>722</v>
      </c>
      <c r="B30" s="175">
        <v>653501.729</v>
      </c>
      <c r="C30" s="175">
        <v>2017818.7959999999</v>
      </c>
      <c r="D30" s="175">
        <v>3425206.154</v>
      </c>
      <c r="E30" s="175">
        <v>4687868.716</v>
      </c>
      <c r="F30" s="175">
        <v>6272441.616</v>
      </c>
      <c r="G30" s="175">
        <v>6414376.3149999995</v>
      </c>
      <c r="H30" s="175">
        <v>16009707.279</v>
      </c>
      <c r="I30" s="175">
        <v>14204399.217999998</v>
      </c>
      <c r="J30" s="175">
        <v>28507570.46</v>
      </c>
      <c r="K30" s="175">
        <v>24283784.4</v>
      </c>
      <c r="L30" s="175">
        <v>53572351.77</v>
      </c>
      <c r="M30" s="177">
        <v>160049026.453</v>
      </c>
    </row>
    <row r="31" spans="1:13" s="164" customFormat="1" ht="16.5" customHeight="1">
      <c r="A31" s="174" t="s">
        <v>723</v>
      </c>
      <c r="B31" s="175">
        <v>1241850.741</v>
      </c>
      <c r="C31" s="175">
        <v>3841842.54</v>
      </c>
      <c r="D31" s="175">
        <v>6913609.538000001</v>
      </c>
      <c r="E31" s="175">
        <v>8921401.863</v>
      </c>
      <c r="F31" s="175">
        <v>11211736.456</v>
      </c>
      <c r="G31" s="175">
        <v>10926964.654000001</v>
      </c>
      <c r="H31" s="175">
        <v>19577913.989</v>
      </c>
      <c r="I31" s="175">
        <v>17573171.044</v>
      </c>
      <c r="J31" s="175">
        <v>35335983.383999996</v>
      </c>
      <c r="K31" s="175">
        <v>23900419.246000003</v>
      </c>
      <c r="L31" s="175">
        <v>35493988.20999999</v>
      </c>
      <c r="M31" s="177">
        <v>174938881.66499996</v>
      </c>
    </row>
    <row r="32" spans="1:13" s="164" customFormat="1" ht="16.5" customHeight="1">
      <c r="A32" s="174"/>
      <c r="B32" s="175"/>
      <c r="C32" s="175"/>
      <c r="D32" s="175"/>
      <c r="E32" s="175"/>
      <c r="F32" s="175"/>
      <c r="G32" s="175"/>
      <c r="H32" s="175"/>
      <c r="I32" s="175"/>
      <c r="J32" s="175"/>
      <c r="K32" s="175"/>
      <c r="L32" s="175"/>
      <c r="M32" s="177"/>
    </row>
    <row r="33" spans="1:13" s="164" customFormat="1" ht="16.5" customHeight="1">
      <c r="A33" s="174" t="s">
        <v>724</v>
      </c>
      <c r="B33" s="175">
        <v>26072022.787</v>
      </c>
      <c r="C33" s="175">
        <v>66370281.914000005</v>
      </c>
      <c r="D33" s="175">
        <v>99681019.512</v>
      </c>
      <c r="E33" s="175"/>
      <c r="F33" s="175">
        <v>170719914.93699998</v>
      </c>
      <c r="G33" s="175">
        <v>206166470.481</v>
      </c>
      <c r="H33" s="175">
        <v>485512101.052</v>
      </c>
      <c r="I33" s="175">
        <v>516596023.429</v>
      </c>
      <c r="J33" s="175">
        <v>1296623583.997</v>
      </c>
      <c r="K33" s="175">
        <v>1316566259.811</v>
      </c>
      <c r="L33" s="175">
        <v>4609569933.779</v>
      </c>
      <c r="M33" s="177">
        <v>8929991337.772999</v>
      </c>
    </row>
    <row r="34" spans="1:13" s="164" customFormat="1" ht="16.5" customHeight="1">
      <c r="A34" s="174" t="s">
        <v>725</v>
      </c>
      <c r="B34" s="175">
        <v>1290041.452</v>
      </c>
      <c r="C34" s="175">
        <v>2875255.295</v>
      </c>
      <c r="D34" s="175">
        <v>4430850.746</v>
      </c>
      <c r="E34" s="175">
        <v>6101120.007000001</v>
      </c>
      <c r="F34" s="175">
        <v>7394766.38</v>
      </c>
      <c r="G34" s="175">
        <v>9295577.28</v>
      </c>
      <c r="H34" s="175">
        <v>21170677.862999998</v>
      </c>
      <c r="I34" s="175">
        <v>20833260.438</v>
      </c>
      <c r="J34" s="175">
        <v>52707012.121</v>
      </c>
      <c r="K34" s="175">
        <v>53522589.68799999</v>
      </c>
      <c r="L34" s="175">
        <v>308008555.78999996</v>
      </c>
      <c r="M34" s="177">
        <v>487629707.05999994</v>
      </c>
    </row>
    <row r="35" spans="1:13" s="164" customFormat="1" ht="16.5" customHeight="1">
      <c r="A35" s="174" t="s">
        <v>726</v>
      </c>
      <c r="B35" s="175">
        <v>346695.49899999995</v>
      </c>
      <c r="C35" s="175">
        <v>1247355.5050000001</v>
      </c>
      <c r="D35" s="175">
        <v>2262227.279</v>
      </c>
      <c r="E35" s="175">
        <v>2788544.784</v>
      </c>
      <c r="F35" s="175">
        <v>3680234.11</v>
      </c>
      <c r="G35" s="175">
        <v>4697490.19</v>
      </c>
      <c r="H35" s="175">
        <v>9566959.370000001</v>
      </c>
      <c r="I35" s="175">
        <v>7426303.99</v>
      </c>
      <c r="J35" s="175">
        <v>21473676.294</v>
      </c>
      <c r="K35" s="175">
        <v>15418876.454</v>
      </c>
      <c r="L35" s="175">
        <v>18908033.008</v>
      </c>
      <c r="M35" s="177">
        <v>87816396.483</v>
      </c>
    </row>
    <row r="36" spans="1:13" s="164" customFormat="1" ht="16.5" customHeight="1">
      <c r="A36" s="174" t="s">
        <v>727</v>
      </c>
      <c r="B36" s="175">
        <v>3638116.279</v>
      </c>
      <c r="C36" s="175">
        <v>10036636.779</v>
      </c>
      <c r="D36" s="175">
        <v>17139052.471</v>
      </c>
      <c r="E36" s="175">
        <v>22847522.795</v>
      </c>
      <c r="F36" s="175">
        <v>27961046.615000002</v>
      </c>
      <c r="G36" s="175">
        <v>33946295.341</v>
      </c>
      <c r="H36" s="175">
        <v>71385351.171</v>
      </c>
      <c r="I36" s="175">
        <v>68938411.529</v>
      </c>
      <c r="J36" s="175">
        <v>168874834.85999998</v>
      </c>
      <c r="K36" s="175">
        <v>166091199.525</v>
      </c>
      <c r="L36" s="175">
        <v>444929310.791</v>
      </c>
      <c r="M36" s="177">
        <v>1035787778.156</v>
      </c>
    </row>
    <row r="37" spans="1:13" s="164" customFormat="1" ht="16.5" customHeight="1">
      <c r="A37" s="174" t="s">
        <v>728</v>
      </c>
      <c r="B37" s="175">
        <v>855432.443</v>
      </c>
      <c r="C37" s="175">
        <v>2417553.2060000002</v>
      </c>
      <c r="D37" s="175">
        <v>4236436.923</v>
      </c>
      <c r="E37" s="175">
        <v>6223973.170999999</v>
      </c>
      <c r="F37" s="175">
        <v>8043553.533000001</v>
      </c>
      <c r="G37" s="175">
        <v>9664012.246</v>
      </c>
      <c r="H37" s="175">
        <v>17784792.154</v>
      </c>
      <c r="I37" s="175">
        <v>13740047.912999999</v>
      </c>
      <c r="J37" s="175">
        <v>30112726.08</v>
      </c>
      <c r="K37" s="175">
        <v>21888840.296</v>
      </c>
      <c r="L37" s="175">
        <v>30437884.76</v>
      </c>
      <c r="M37" s="177">
        <v>145405252.725</v>
      </c>
    </row>
    <row r="38" spans="1:13" s="164" customFormat="1" ht="16.5" customHeight="1">
      <c r="A38" s="174"/>
      <c r="B38" s="175"/>
      <c r="C38" s="175"/>
      <c r="D38" s="175"/>
      <c r="E38" s="175"/>
      <c r="F38" s="175"/>
      <c r="G38" s="175"/>
      <c r="H38" s="175"/>
      <c r="I38" s="175"/>
      <c r="J38" s="175"/>
      <c r="K38" s="175"/>
      <c r="L38" s="175"/>
      <c r="M38" s="177"/>
    </row>
    <row r="39" spans="1:13" s="164" customFormat="1" ht="16.5" customHeight="1">
      <c r="A39" s="174" t="s">
        <v>729</v>
      </c>
      <c r="B39" s="175">
        <v>1324243.305</v>
      </c>
      <c r="C39" s="175">
        <v>4067017.39</v>
      </c>
      <c r="D39" s="175">
        <v>5943541.923</v>
      </c>
      <c r="E39" s="175">
        <v>8629386.877</v>
      </c>
      <c r="F39" s="175">
        <v>8310892.4399999995</v>
      </c>
      <c r="G39" s="175">
        <v>9488575.632</v>
      </c>
      <c r="H39" s="175">
        <v>20670202.218999997</v>
      </c>
      <c r="I39" s="175">
        <v>18834925.159</v>
      </c>
      <c r="J39" s="175">
        <v>50961708.203</v>
      </c>
      <c r="K39" s="175">
        <v>33216710.895</v>
      </c>
      <c r="L39" s="175">
        <v>45367725.505</v>
      </c>
      <c r="M39" s="177">
        <v>206814929.548</v>
      </c>
    </row>
    <row r="40" spans="1:13" s="164" customFormat="1" ht="16.5" customHeight="1">
      <c r="A40" s="174" t="s">
        <v>730</v>
      </c>
      <c r="B40" s="175">
        <v>1921212.759</v>
      </c>
      <c r="C40" s="175">
        <v>6255442.89</v>
      </c>
      <c r="D40" s="175">
        <v>10698268.385</v>
      </c>
      <c r="E40" s="175">
        <v>15254515.784000002</v>
      </c>
      <c r="F40" s="175">
        <v>19598247.814999998</v>
      </c>
      <c r="G40" s="175">
        <v>23840000.502</v>
      </c>
      <c r="H40" s="175">
        <v>49365741.134</v>
      </c>
      <c r="I40" s="175">
        <v>47780983.117</v>
      </c>
      <c r="J40" s="175">
        <v>106717959.19200002</v>
      </c>
      <c r="K40" s="175">
        <v>97036448.427</v>
      </c>
      <c r="L40" s="175">
        <v>145676979.77</v>
      </c>
      <c r="M40" s="177">
        <v>524145799.775</v>
      </c>
    </row>
    <row r="41" spans="1:13" s="164" customFormat="1" ht="16.5" customHeight="1">
      <c r="A41" s="174" t="s">
        <v>731</v>
      </c>
      <c r="B41" s="175">
        <v>987278.5150000001</v>
      </c>
      <c r="C41" s="175">
        <v>3280365.631</v>
      </c>
      <c r="D41" s="175">
        <v>5492886.982</v>
      </c>
      <c r="E41" s="175">
        <v>7770825.965</v>
      </c>
      <c r="F41" s="175">
        <v>8932735.502</v>
      </c>
      <c r="G41" s="175">
        <v>11117508.424</v>
      </c>
      <c r="H41" s="175">
        <v>20986924.674000002</v>
      </c>
      <c r="I41" s="175">
        <v>19555469.482</v>
      </c>
      <c r="J41" s="175">
        <v>39956809.018</v>
      </c>
      <c r="K41" s="175">
        <v>27994763.46</v>
      </c>
      <c r="L41" s="175">
        <v>57216702.152</v>
      </c>
      <c r="M41" s="177">
        <v>203292269.80500004</v>
      </c>
    </row>
    <row r="42" spans="1:13" s="164" customFormat="1" ht="16.5" customHeight="1">
      <c r="A42" s="168" t="s">
        <v>732</v>
      </c>
      <c r="B42" s="175">
        <v>85363677.643</v>
      </c>
      <c r="C42" s="175">
        <v>209169798.71499997</v>
      </c>
      <c r="D42" s="175">
        <v>292899372.365</v>
      </c>
      <c r="E42" s="175">
        <v>407468771.537</v>
      </c>
      <c r="F42" s="175">
        <v>496446785.276</v>
      </c>
      <c r="G42" s="175">
        <v>570237486.62</v>
      </c>
      <c r="H42" s="175">
        <v>1340742745.131</v>
      </c>
      <c r="I42" s="175">
        <v>1546141898.5960002</v>
      </c>
      <c r="J42" s="175">
        <v>4082542978.8499994</v>
      </c>
      <c r="K42" s="175">
        <v>4224840881.725</v>
      </c>
      <c r="L42" s="175">
        <v>35441785970.874</v>
      </c>
      <c r="M42" s="177">
        <v>48697640367.332</v>
      </c>
    </row>
    <row r="43" spans="1:13" s="164" customFormat="1" ht="16.5" customHeight="1">
      <c r="A43" s="168" t="s">
        <v>733</v>
      </c>
      <c r="B43" s="178">
        <v>5218635.265000001</v>
      </c>
      <c r="C43" s="178">
        <v>13569748.583999999</v>
      </c>
      <c r="D43" s="178">
        <v>19549070.228</v>
      </c>
      <c r="E43" s="178">
        <v>25555719.048</v>
      </c>
      <c r="F43" s="178">
        <v>31905030.622000005</v>
      </c>
      <c r="G43" s="178">
        <v>35176219.62999999</v>
      </c>
      <c r="H43" s="178">
        <v>82629361.301</v>
      </c>
      <c r="I43" s="178">
        <v>93495348.806</v>
      </c>
      <c r="J43" s="178">
        <v>252934256.099</v>
      </c>
      <c r="K43" s="178">
        <v>271747894.345</v>
      </c>
      <c r="L43" s="178">
        <v>1747580751.68</v>
      </c>
      <c r="M43" s="177">
        <v>2579362035.608</v>
      </c>
    </row>
    <row r="44" spans="1:13" ht="17.25">
      <c r="A44" s="179" t="s">
        <v>734</v>
      </c>
      <c r="B44" s="180"/>
      <c r="C44" s="180"/>
      <c r="D44" s="180"/>
      <c r="E44" s="180"/>
      <c r="F44" s="180"/>
      <c r="G44" s="180"/>
      <c r="H44" s="180"/>
      <c r="I44" s="180"/>
      <c r="J44" s="180"/>
      <c r="K44" s="180"/>
      <c r="L44" s="180"/>
      <c r="M44" s="181"/>
    </row>
    <row r="45" spans="1:12" ht="16.5" customHeight="1">
      <c r="A45" s="159" t="s">
        <v>680</v>
      </c>
      <c r="B45" s="158"/>
      <c r="C45" s="158"/>
      <c r="D45" s="158"/>
      <c r="E45" s="158"/>
      <c r="F45" s="158"/>
      <c r="G45" s="158"/>
      <c r="H45" s="158"/>
      <c r="I45" s="158"/>
      <c r="J45" s="158"/>
      <c r="K45" s="158"/>
      <c r="L45" s="158"/>
    </row>
    <row r="46" spans="1:12" ht="16.5" customHeight="1">
      <c r="A46" s="159" t="s">
        <v>632</v>
      </c>
      <c r="B46" s="158"/>
      <c r="C46" s="158"/>
      <c r="D46" s="158"/>
      <c r="E46" s="158"/>
      <c r="F46" s="158"/>
      <c r="G46" s="158"/>
      <c r="H46" s="158"/>
      <c r="I46" s="158"/>
      <c r="J46" s="158"/>
      <c r="K46" s="158"/>
      <c r="L46" s="158"/>
    </row>
    <row r="47" spans="2:12" ht="16.5" customHeight="1" thickBot="1">
      <c r="B47" s="158"/>
      <c r="C47" s="158"/>
      <c r="D47" s="158"/>
      <c r="E47" s="158"/>
      <c r="F47" s="158"/>
      <c r="G47" s="158"/>
      <c r="H47" s="158"/>
      <c r="I47" s="158"/>
      <c r="J47" s="158"/>
      <c r="K47" s="158"/>
      <c r="L47" s="158"/>
    </row>
    <row r="48" spans="1:13" s="164" customFormat="1" ht="16.5" customHeight="1">
      <c r="A48" s="161"/>
      <c r="B48" s="182"/>
      <c r="C48" s="163"/>
      <c r="D48" s="163"/>
      <c r="E48" s="163"/>
      <c r="F48" s="163"/>
      <c r="G48" s="163"/>
      <c r="H48" s="163"/>
      <c r="I48" s="163"/>
      <c r="J48" s="163"/>
      <c r="K48" s="163"/>
      <c r="L48" s="163"/>
      <c r="M48" s="163" t="s">
        <v>619</v>
      </c>
    </row>
    <row r="49" spans="1:13" s="164" customFormat="1" ht="16.5" customHeight="1">
      <c r="A49" s="165"/>
      <c r="B49" s="166"/>
      <c r="C49" s="166" t="s">
        <v>682</v>
      </c>
      <c r="D49" s="166" t="s">
        <v>683</v>
      </c>
      <c r="E49" s="166" t="s">
        <v>684</v>
      </c>
      <c r="F49" s="166" t="s">
        <v>685</v>
      </c>
      <c r="G49" s="166" t="s">
        <v>686</v>
      </c>
      <c r="H49" s="166" t="s">
        <v>687</v>
      </c>
      <c r="I49" s="166" t="s">
        <v>688</v>
      </c>
      <c r="J49" s="166" t="s">
        <v>689</v>
      </c>
      <c r="K49" s="166" t="s">
        <v>690</v>
      </c>
      <c r="L49" s="166" t="s">
        <v>691</v>
      </c>
      <c r="M49" s="166" t="s">
        <v>636</v>
      </c>
    </row>
    <row r="50" spans="1:13" s="164" customFormat="1" ht="16.5" customHeight="1">
      <c r="A50" s="167" t="s">
        <v>692</v>
      </c>
      <c r="B50" s="166" t="s">
        <v>693</v>
      </c>
      <c r="C50" s="166" t="s">
        <v>694</v>
      </c>
      <c r="D50" s="166" t="s">
        <v>695</v>
      </c>
      <c r="E50" s="166" t="s">
        <v>696</v>
      </c>
      <c r="F50" s="166" t="s">
        <v>697</v>
      </c>
      <c r="G50" s="166" t="s">
        <v>698</v>
      </c>
      <c r="H50" s="166" t="s">
        <v>699</v>
      </c>
      <c r="I50" s="166" t="s">
        <v>700</v>
      </c>
      <c r="J50" s="166" t="s">
        <v>701</v>
      </c>
      <c r="K50" s="166" t="s">
        <v>702</v>
      </c>
      <c r="L50" s="166" t="s">
        <v>703</v>
      </c>
      <c r="M50" s="166" t="s">
        <v>647</v>
      </c>
    </row>
    <row r="51" spans="1:13" ht="16.5" customHeight="1">
      <c r="A51" s="183"/>
      <c r="B51" s="184"/>
      <c r="C51" s="184"/>
      <c r="D51" s="184"/>
      <c r="E51" s="184"/>
      <c r="F51" s="184"/>
      <c r="G51" s="184"/>
      <c r="H51" s="184"/>
      <c r="I51" s="184"/>
      <c r="J51" s="184"/>
      <c r="K51" s="184"/>
      <c r="L51" s="184"/>
      <c r="M51" s="185"/>
    </row>
    <row r="52" spans="1:13" s="164" customFormat="1" ht="16.5" customHeight="1">
      <c r="A52" s="174" t="s">
        <v>735</v>
      </c>
      <c r="B52" s="172">
        <v>1257703.077</v>
      </c>
      <c r="C52" s="172">
        <v>3865357.482</v>
      </c>
      <c r="D52" s="172">
        <v>6440971.585999999</v>
      </c>
      <c r="E52" s="172">
        <v>9770868.46</v>
      </c>
      <c r="F52" s="172">
        <v>11038102.413999999</v>
      </c>
      <c r="G52" s="172">
        <v>12252728.127</v>
      </c>
      <c r="H52" s="172">
        <v>25310910.696000002</v>
      </c>
      <c r="I52" s="172">
        <v>24133421.545</v>
      </c>
      <c r="J52" s="172">
        <v>59719773.55</v>
      </c>
      <c r="K52" s="172">
        <v>39461211.634</v>
      </c>
      <c r="L52" s="172">
        <v>52855523.32</v>
      </c>
      <c r="M52" s="171">
        <v>246106571.891</v>
      </c>
    </row>
    <row r="53" spans="1:13" s="164" customFormat="1" ht="16.5" customHeight="1">
      <c r="A53" s="174" t="s">
        <v>736</v>
      </c>
      <c r="B53" s="175">
        <v>1605569.7</v>
      </c>
      <c r="C53" s="175">
        <v>4730016.31</v>
      </c>
      <c r="D53" s="175">
        <v>7439381.557</v>
      </c>
      <c r="E53" s="175">
        <v>10606939.89</v>
      </c>
      <c r="F53" s="175">
        <v>14763795.680000002</v>
      </c>
      <c r="G53" s="175">
        <v>18042098.008</v>
      </c>
      <c r="H53" s="175">
        <v>40962352.349999994</v>
      </c>
      <c r="I53" s="175">
        <v>43655939.616</v>
      </c>
      <c r="J53" s="175">
        <v>118647404.203</v>
      </c>
      <c r="K53" s="175">
        <v>107768587.625</v>
      </c>
      <c r="L53" s="175">
        <v>214892853.759</v>
      </c>
      <c r="M53" s="177">
        <v>583114938.698</v>
      </c>
    </row>
    <row r="54" spans="1:13" s="164" customFormat="1" ht="16.5" customHeight="1">
      <c r="A54" s="174" t="s">
        <v>737</v>
      </c>
      <c r="B54" s="175">
        <v>4649183.024</v>
      </c>
      <c r="C54" s="175">
        <v>13779479.14</v>
      </c>
      <c r="D54" s="175">
        <v>23733577.076</v>
      </c>
      <c r="E54" s="175">
        <v>34181567.817</v>
      </c>
      <c r="F54" s="175">
        <v>43431921.259</v>
      </c>
      <c r="G54" s="175">
        <v>46829614.82</v>
      </c>
      <c r="H54" s="175">
        <v>88618162.109</v>
      </c>
      <c r="I54" s="175">
        <v>81941274.061</v>
      </c>
      <c r="J54" s="175">
        <v>194037590.944</v>
      </c>
      <c r="K54" s="175">
        <v>141750711.748</v>
      </c>
      <c r="L54" s="175">
        <v>317573542.154</v>
      </c>
      <c r="M54" s="177">
        <v>990526624.152</v>
      </c>
    </row>
    <row r="55" spans="1:13" s="164" customFormat="1" ht="16.5" customHeight="1">
      <c r="A55" s="174" t="s">
        <v>738</v>
      </c>
      <c r="B55" s="175">
        <v>6852790.745999999</v>
      </c>
      <c r="C55" s="175">
        <v>19405498.019</v>
      </c>
      <c r="D55" s="175">
        <v>28418769.558000002</v>
      </c>
      <c r="E55" s="175">
        <v>36035709.239</v>
      </c>
      <c r="F55" s="175">
        <v>47684300.445</v>
      </c>
      <c r="G55" s="175">
        <v>55543272.504</v>
      </c>
      <c r="H55" s="175">
        <v>121587888.83</v>
      </c>
      <c r="I55" s="175">
        <v>124409937.978</v>
      </c>
      <c r="J55" s="175">
        <v>322674165.046</v>
      </c>
      <c r="K55" s="175">
        <v>310815885.28999996</v>
      </c>
      <c r="L55" s="175">
        <v>824800476.405</v>
      </c>
      <c r="M55" s="177">
        <v>1898228694.06</v>
      </c>
    </row>
    <row r="56" spans="1:13" s="164" customFormat="1" ht="16.5" customHeight="1">
      <c r="A56" s="174" t="s">
        <v>739</v>
      </c>
      <c r="B56" s="175">
        <v>1411623.057</v>
      </c>
      <c r="C56" s="175">
        <v>4734576.727</v>
      </c>
      <c r="D56" s="175">
        <v>7829040.228</v>
      </c>
      <c r="E56" s="175">
        <v>10918492.91</v>
      </c>
      <c r="F56" s="175">
        <v>12744357.69</v>
      </c>
      <c r="G56" s="175">
        <v>14378804.976</v>
      </c>
      <c r="H56" s="175">
        <v>30191414.086000003</v>
      </c>
      <c r="I56" s="175">
        <v>29952268.719</v>
      </c>
      <c r="J56" s="175">
        <v>67491301.422</v>
      </c>
      <c r="K56" s="175">
        <v>48609701.326</v>
      </c>
      <c r="L56" s="175">
        <v>61261817.261</v>
      </c>
      <c r="M56" s="177">
        <v>289523398.402</v>
      </c>
    </row>
    <row r="57" spans="1:13" s="164" customFormat="1" ht="16.5" customHeight="1">
      <c r="A57" s="174"/>
      <c r="B57" s="175"/>
      <c r="C57" s="175"/>
      <c r="D57" s="175"/>
      <c r="E57" s="175"/>
      <c r="F57" s="175"/>
      <c r="G57" s="175"/>
      <c r="H57" s="175"/>
      <c r="I57" s="175"/>
      <c r="J57" s="175"/>
      <c r="K57" s="175"/>
      <c r="L57" s="175"/>
      <c r="M57" s="177"/>
    </row>
    <row r="58" spans="1:13" s="164" customFormat="1" ht="16.5" customHeight="1">
      <c r="A58" s="174" t="s">
        <v>740</v>
      </c>
      <c r="B58" s="175">
        <v>3141910.76</v>
      </c>
      <c r="C58" s="175">
        <v>9497099.149</v>
      </c>
      <c r="D58" s="175">
        <v>15048327.006000001</v>
      </c>
      <c r="E58" s="175">
        <v>20806978.621999998</v>
      </c>
      <c r="F58" s="175">
        <v>24422366.093000002</v>
      </c>
      <c r="G58" s="175">
        <v>28198444.599999998</v>
      </c>
      <c r="H58" s="175">
        <v>60780920.981000006</v>
      </c>
      <c r="I58" s="175">
        <v>60318538.44</v>
      </c>
      <c r="J58" s="175">
        <v>159265855.726</v>
      </c>
      <c r="K58" s="175">
        <v>152631659.57</v>
      </c>
      <c r="L58" s="175">
        <v>298616859.221</v>
      </c>
      <c r="M58" s="177">
        <v>832728960.168</v>
      </c>
    </row>
    <row r="59" spans="1:13" s="164" customFormat="1" ht="16.5" customHeight="1">
      <c r="A59" s="174" t="s">
        <v>741</v>
      </c>
      <c r="B59" s="175">
        <v>1941590.555</v>
      </c>
      <c r="C59" s="175">
        <v>4188679.446</v>
      </c>
      <c r="D59" s="175">
        <v>6383988.896</v>
      </c>
      <c r="E59" s="175">
        <v>8558265.763</v>
      </c>
      <c r="F59" s="175">
        <v>10663500.831999999</v>
      </c>
      <c r="G59" s="175">
        <v>12689000.564</v>
      </c>
      <c r="H59" s="175">
        <v>27799881.081</v>
      </c>
      <c r="I59" s="175">
        <v>27562976.237999998</v>
      </c>
      <c r="J59" s="175">
        <v>74922200.39699998</v>
      </c>
      <c r="K59" s="175">
        <v>79190479.31199999</v>
      </c>
      <c r="L59" s="175">
        <v>1092526352.4380002</v>
      </c>
      <c r="M59" s="177">
        <v>1346426915.5220003</v>
      </c>
    </row>
    <row r="60" spans="1:13" s="164" customFormat="1" ht="16.5" customHeight="1">
      <c r="A60" s="174" t="s">
        <v>742</v>
      </c>
      <c r="B60" s="175">
        <v>1627438.528</v>
      </c>
      <c r="C60" s="175">
        <v>4878641.31</v>
      </c>
      <c r="D60" s="175">
        <v>8076055.351000002</v>
      </c>
      <c r="E60" s="175">
        <v>13052974.293000001</v>
      </c>
      <c r="F60" s="175">
        <v>14393242.456</v>
      </c>
      <c r="G60" s="175">
        <v>12731585.617</v>
      </c>
      <c r="H60" s="175">
        <v>27489225.632</v>
      </c>
      <c r="I60" s="175">
        <v>25039929.262000002</v>
      </c>
      <c r="J60" s="175">
        <v>49120301.749000005</v>
      </c>
      <c r="K60" s="175">
        <v>24522200.289</v>
      </c>
      <c r="L60" s="175">
        <v>33749102.227</v>
      </c>
      <c r="M60" s="177">
        <v>214680696.71400002</v>
      </c>
    </row>
    <row r="61" spans="1:13" s="164" customFormat="1" ht="16.5" customHeight="1">
      <c r="A61" s="174" t="s">
        <v>743</v>
      </c>
      <c r="B61" s="175">
        <v>1333939.669</v>
      </c>
      <c r="C61" s="175">
        <v>3889034.7060000002</v>
      </c>
      <c r="D61" s="175">
        <v>6516817.488000001</v>
      </c>
      <c r="E61" s="175">
        <v>8843902.513999999</v>
      </c>
      <c r="F61" s="175">
        <v>13065520.631000001</v>
      </c>
      <c r="G61" s="175">
        <v>13334705.186999999</v>
      </c>
      <c r="H61" s="175">
        <v>28989493.792000003</v>
      </c>
      <c r="I61" s="175">
        <v>29947296.125</v>
      </c>
      <c r="J61" s="175">
        <v>74962473.9</v>
      </c>
      <c r="K61" s="175">
        <v>72114873.02600001</v>
      </c>
      <c r="L61" s="175">
        <v>111526815.476</v>
      </c>
      <c r="M61" s="177">
        <v>364524872.51400006</v>
      </c>
    </row>
    <row r="62" spans="1:13" s="164" customFormat="1" ht="16.5" customHeight="1">
      <c r="A62" s="174" t="s">
        <v>744</v>
      </c>
      <c r="B62" s="175">
        <v>1195163.309</v>
      </c>
      <c r="C62" s="175">
        <v>3636510.6040000003</v>
      </c>
      <c r="D62" s="175">
        <v>6216813.204999999</v>
      </c>
      <c r="E62" s="175">
        <v>8346169.271000001</v>
      </c>
      <c r="F62" s="175">
        <v>10504616.195</v>
      </c>
      <c r="G62" s="175">
        <v>13126208.842</v>
      </c>
      <c r="H62" s="175">
        <v>25967530.055</v>
      </c>
      <c r="I62" s="175">
        <v>19767883.726000004</v>
      </c>
      <c r="J62" s="175">
        <v>35104332.969</v>
      </c>
      <c r="K62" s="175">
        <v>23850260.759000003</v>
      </c>
      <c r="L62" s="175">
        <v>43273019.153</v>
      </c>
      <c r="M62" s="177">
        <v>190988508.088</v>
      </c>
    </row>
    <row r="63" spans="1:13" s="164" customFormat="1" ht="16.5" customHeight="1">
      <c r="A63" s="174"/>
      <c r="B63" s="177"/>
      <c r="C63" s="186"/>
      <c r="D63" s="177"/>
      <c r="E63" s="177"/>
      <c r="F63" s="177"/>
      <c r="G63" s="177"/>
      <c r="H63" s="177"/>
      <c r="I63" s="177"/>
      <c r="J63" s="177"/>
      <c r="K63" s="177"/>
      <c r="L63" s="177"/>
      <c r="M63" s="177"/>
    </row>
    <row r="64" spans="1:13" s="164" customFormat="1" ht="16.5" customHeight="1">
      <c r="A64" s="174" t="s">
        <v>745</v>
      </c>
      <c r="B64" s="175">
        <v>3281391</v>
      </c>
      <c r="C64" s="177">
        <v>10863640.358000001</v>
      </c>
      <c r="D64" s="175">
        <v>17485373.685000002</v>
      </c>
      <c r="E64" s="175">
        <v>25115390.777000003</v>
      </c>
      <c r="F64" s="175">
        <v>31569564.351000004</v>
      </c>
      <c r="G64" s="175">
        <v>30923500.733</v>
      </c>
      <c r="H64" s="175">
        <v>60876945.217999995</v>
      </c>
      <c r="I64" s="175">
        <v>51188979.207</v>
      </c>
      <c r="J64" s="177">
        <v>106200563.72700001</v>
      </c>
      <c r="K64" s="175">
        <v>71695801.706</v>
      </c>
      <c r="L64" s="175">
        <v>124207173.211</v>
      </c>
      <c r="M64" s="177">
        <v>533408323.97299993</v>
      </c>
    </row>
    <row r="65" spans="1:13" s="164" customFormat="1" ht="16.5" customHeight="1">
      <c r="A65" s="174" t="s">
        <v>746</v>
      </c>
      <c r="B65" s="175">
        <v>9036568.491</v>
      </c>
      <c r="C65" s="175">
        <v>22303988.088</v>
      </c>
      <c r="D65" s="175">
        <v>29776547.121</v>
      </c>
      <c r="E65" s="175">
        <v>40244905.811</v>
      </c>
      <c r="F65" s="175">
        <v>52234426.079</v>
      </c>
      <c r="G65" s="175">
        <v>58165334.65500001</v>
      </c>
      <c r="H65" s="175">
        <v>138391847.13300002</v>
      </c>
      <c r="I65" s="175">
        <v>149213396.97800002</v>
      </c>
      <c r="J65" s="177">
        <v>393100639.979</v>
      </c>
      <c r="K65" s="175">
        <v>458434277.521</v>
      </c>
      <c r="L65" s="175">
        <v>1639034120.0159998</v>
      </c>
      <c r="M65" s="177">
        <v>2989936051.8719997</v>
      </c>
    </row>
    <row r="66" spans="1:13" s="164" customFormat="1" ht="16.5" customHeight="1">
      <c r="A66" s="174" t="s">
        <v>747</v>
      </c>
      <c r="B66" s="175">
        <v>24353652.676</v>
      </c>
      <c r="C66" s="175">
        <v>69966145.423</v>
      </c>
      <c r="D66" s="175">
        <v>110465752.407</v>
      </c>
      <c r="E66" s="175">
        <v>153746945.552</v>
      </c>
      <c r="F66" s="175">
        <v>202938733.87500003</v>
      </c>
      <c r="G66" s="175">
        <v>243346734.285</v>
      </c>
      <c r="H66" s="175">
        <v>558814524.507</v>
      </c>
      <c r="I66" s="175">
        <v>564083540.2479999</v>
      </c>
      <c r="J66" s="177">
        <v>1234820743.4699998</v>
      </c>
      <c r="K66" s="175">
        <v>1063708991.435</v>
      </c>
      <c r="L66" s="175">
        <v>4477807035.853001</v>
      </c>
      <c r="M66" s="177">
        <v>8704052799.731</v>
      </c>
    </row>
    <row r="67" spans="1:13" s="164" customFormat="1" ht="16.5" customHeight="1">
      <c r="A67" s="174" t="s">
        <v>748</v>
      </c>
      <c r="B67" s="175">
        <v>5681487.856</v>
      </c>
      <c r="C67" s="175">
        <v>17943980.478</v>
      </c>
      <c r="D67" s="175">
        <v>31344768.689999998</v>
      </c>
      <c r="E67" s="175">
        <v>49581910.215</v>
      </c>
      <c r="F67" s="175">
        <v>56542491.64299999</v>
      </c>
      <c r="G67" s="175">
        <v>51964928.576</v>
      </c>
      <c r="H67" s="175">
        <v>92270783.18599999</v>
      </c>
      <c r="I67" s="175">
        <v>78934396.489</v>
      </c>
      <c r="J67" s="177">
        <v>159291369.18899998</v>
      </c>
      <c r="K67" s="175">
        <v>106272453.007</v>
      </c>
      <c r="L67" s="175">
        <v>165268914.79</v>
      </c>
      <c r="M67" s="177">
        <v>815097484.1189998</v>
      </c>
    </row>
    <row r="68" spans="1:13" s="164" customFormat="1" ht="16.5" customHeight="1">
      <c r="A68" s="174" t="s">
        <v>749</v>
      </c>
      <c r="B68" s="175">
        <v>224495.036</v>
      </c>
      <c r="C68" s="175">
        <v>676762.172</v>
      </c>
      <c r="D68" s="175">
        <v>1118008.11</v>
      </c>
      <c r="E68" s="175">
        <v>1596849.72</v>
      </c>
      <c r="F68" s="175">
        <v>2019498.92</v>
      </c>
      <c r="G68" s="175">
        <v>1879124.86</v>
      </c>
      <c r="H68" s="175">
        <v>4421932.17</v>
      </c>
      <c r="I68" s="175">
        <v>4462793.894</v>
      </c>
      <c r="J68" s="175">
        <v>8206000.034</v>
      </c>
      <c r="K68" s="175">
        <v>5094018.138</v>
      </c>
      <c r="L68" s="175">
        <v>13172461.96</v>
      </c>
      <c r="M68" s="177">
        <v>42871945.014</v>
      </c>
    </row>
    <row r="69" spans="1:13" s="164" customFormat="1" ht="16.5" customHeight="1">
      <c r="A69" s="174"/>
      <c r="B69" s="175"/>
      <c r="C69" s="175"/>
      <c r="D69" s="175"/>
      <c r="E69" s="175"/>
      <c r="F69" s="175"/>
      <c r="G69" s="175"/>
      <c r="H69" s="175"/>
      <c r="I69" s="175"/>
      <c r="J69" s="175"/>
      <c r="K69" s="175"/>
      <c r="L69" s="175"/>
      <c r="M69" s="177"/>
    </row>
    <row r="70" spans="1:13" s="164" customFormat="1" ht="16.5" customHeight="1">
      <c r="A70" s="174" t="s">
        <v>750</v>
      </c>
      <c r="B70" s="175">
        <v>2954225.104</v>
      </c>
      <c r="C70" s="175">
        <v>8450015.709</v>
      </c>
      <c r="D70" s="175">
        <v>13290363.59</v>
      </c>
      <c r="E70" s="175">
        <v>17251187.071000002</v>
      </c>
      <c r="F70" s="175">
        <v>24206796.451</v>
      </c>
      <c r="G70" s="175">
        <v>27272818.737999998</v>
      </c>
      <c r="H70" s="175">
        <v>52469524.893</v>
      </c>
      <c r="I70" s="175">
        <v>52730290.602</v>
      </c>
      <c r="J70" s="175">
        <v>143393317.476</v>
      </c>
      <c r="K70" s="175">
        <v>148742894.26999998</v>
      </c>
      <c r="L70" s="175">
        <v>398610285.40500003</v>
      </c>
      <c r="M70" s="177">
        <v>889371719.309</v>
      </c>
    </row>
    <row r="71" spans="1:13" s="164" customFormat="1" ht="16.5" customHeight="1">
      <c r="A71" s="174" t="s">
        <v>751</v>
      </c>
      <c r="B71" s="175">
        <v>5962421.602</v>
      </c>
      <c r="C71" s="175">
        <v>14716826.969</v>
      </c>
      <c r="D71" s="175">
        <v>20995783.104000002</v>
      </c>
      <c r="E71" s="175">
        <v>30700629.645</v>
      </c>
      <c r="F71" s="175">
        <v>38087070.859</v>
      </c>
      <c r="G71" s="175">
        <v>38257207.254</v>
      </c>
      <c r="H71" s="175">
        <v>88775379.606</v>
      </c>
      <c r="I71" s="175">
        <v>92056535.625</v>
      </c>
      <c r="J71" s="175">
        <v>247169570.659</v>
      </c>
      <c r="K71" s="175">
        <v>270867302.48200005</v>
      </c>
      <c r="L71" s="175">
        <v>1288790288.5390003</v>
      </c>
      <c r="M71" s="177">
        <v>2136379016.3440003</v>
      </c>
    </row>
    <row r="72" spans="1:13" s="164" customFormat="1" ht="16.5" customHeight="1">
      <c r="A72" s="174" t="s">
        <v>752</v>
      </c>
      <c r="B72" s="175">
        <v>526889.247</v>
      </c>
      <c r="C72" s="175">
        <v>1673555.193</v>
      </c>
      <c r="D72" s="175">
        <v>2888758.43</v>
      </c>
      <c r="E72" s="175">
        <v>4444823.188</v>
      </c>
      <c r="F72" s="175">
        <v>5390223.196</v>
      </c>
      <c r="G72" s="175">
        <v>6189031.8</v>
      </c>
      <c r="H72" s="175">
        <v>12374648.804000001</v>
      </c>
      <c r="I72" s="175">
        <v>12684183.374</v>
      </c>
      <c r="J72" s="175">
        <v>28506037.485</v>
      </c>
      <c r="K72" s="175">
        <v>19785485.64</v>
      </c>
      <c r="L72" s="175">
        <v>35367897</v>
      </c>
      <c r="M72" s="177">
        <v>129831533.35700001</v>
      </c>
    </row>
    <row r="73" spans="1:13" s="164" customFormat="1" ht="16.5" customHeight="1">
      <c r="A73" s="174" t="s">
        <v>753</v>
      </c>
      <c r="B73" s="175">
        <v>1690789.3960000002</v>
      </c>
      <c r="C73" s="175">
        <v>4245023.864999999</v>
      </c>
      <c r="D73" s="175">
        <v>6971878.996</v>
      </c>
      <c r="E73" s="175">
        <v>8204415.664000001</v>
      </c>
      <c r="F73" s="175">
        <v>10373415.427000001</v>
      </c>
      <c r="G73" s="175">
        <v>12139150.140999999</v>
      </c>
      <c r="H73" s="175">
        <v>28299445.494999997</v>
      </c>
      <c r="I73" s="175">
        <v>29363646.139</v>
      </c>
      <c r="J73" s="175">
        <v>86193894.065</v>
      </c>
      <c r="K73" s="175">
        <v>107135718.167</v>
      </c>
      <c r="L73" s="175">
        <v>303853265.307</v>
      </c>
      <c r="M73" s="177">
        <v>598470642.662</v>
      </c>
    </row>
    <row r="74" spans="1:13" s="164" customFormat="1" ht="16.5" customHeight="1">
      <c r="A74" s="174" t="s">
        <v>754</v>
      </c>
      <c r="B74" s="175">
        <v>1227494.7280000001</v>
      </c>
      <c r="C74" s="175">
        <v>3244090.4930000002</v>
      </c>
      <c r="D74" s="175">
        <v>5105982.607</v>
      </c>
      <c r="E74" s="175">
        <v>7794417.325999999</v>
      </c>
      <c r="F74" s="175">
        <v>9397174.7</v>
      </c>
      <c r="G74" s="175">
        <v>11637256.112000002</v>
      </c>
      <c r="H74" s="175">
        <v>26737273.909</v>
      </c>
      <c r="I74" s="175">
        <v>29921098.544</v>
      </c>
      <c r="J74" s="175">
        <v>75841795.47999999</v>
      </c>
      <c r="K74" s="175">
        <v>78006932.23</v>
      </c>
      <c r="L74" s="175">
        <v>125371439.362</v>
      </c>
      <c r="M74" s="177">
        <v>374284955.491</v>
      </c>
    </row>
    <row r="75" spans="2:13" s="164" customFormat="1" ht="16.5" customHeight="1">
      <c r="B75" s="177"/>
      <c r="C75" s="186"/>
      <c r="D75" s="177"/>
      <c r="E75" s="186"/>
      <c r="F75" s="177"/>
      <c r="G75" s="186"/>
      <c r="H75" s="177"/>
      <c r="I75" s="186"/>
      <c r="J75" s="177"/>
      <c r="K75" s="177"/>
      <c r="L75" s="177"/>
      <c r="M75" s="177"/>
    </row>
    <row r="76" spans="1:13" s="164" customFormat="1" ht="16.5" customHeight="1">
      <c r="A76" s="174" t="s">
        <v>755</v>
      </c>
      <c r="B76" s="175">
        <v>1159436.286</v>
      </c>
      <c r="C76" s="177">
        <v>3277874.009</v>
      </c>
      <c r="D76" s="175">
        <v>5404901.855</v>
      </c>
      <c r="E76" s="177">
        <v>8527835.241</v>
      </c>
      <c r="F76" s="175">
        <v>10047287.7</v>
      </c>
      <c r="G76" s="177">
        <v>10350646.314</v>
      </c>
      <c r="H76" s="175">
        <v>21057285.901</v>
      </c>
      <c r="I76" s="177">
        <v>18262099.525</v>
      </c>
      <c r="J76" s="175">
        <v>41696799.761</v>
      </c>
      <c r="K76" s="175">
        <v>34904708.510000005</v>
      </c>
      <c r="L76" s="175">
        <v>159346938.05</v>
      </c>
      <c r="M76" s="177">
        <v>314035813.152</v>
      </c>
    </row>
    <row r="77" spans="1:13" s="164" customFormat="1" ht="16.5" customHeight="1">
      <c r="A77" s="174" t="s">
        <v>756</v>
      </c>
      <c r="B77" s="175">
        <v>2200549.918</v>
      </c>
      <c r="C77" s="175">
        <v>7144933.993</v>
      </c>
      <c r="D77" s="175">
        <v>11621897.533</v>
      </c>
      <c r="E77" s="175">
        <v>14161712.900000002</v>
      </c>
      <c r="F77" s="175">
        <v>15578928.449</v>
      </c>
      <c r="G77" s="175">
        <v>14525836.952000001</v>
      </c>
      <c r="H77" s="175">
        <v>29531218.746</v>
      </c>
      <c r="I77" s="175">
        <v>29553119.971</v>
      </c>
      <c r="J77" s="175">
        <v>64196239.427</v>
      </c>
      <c r="K77" s="175">
        <v>43166390.049</v>
      </c>
      <c r="L77" s="175">
        <v>63166081.54</v>
      </c>
      <c r="M77" s="177">
        <v>294846909.478</v>
      </c>
    </row>
    <row r="78" spans="1:13" s="164" customFormat="1" ht="16.5" customHeight="1">
      <c r="A78" s="174" t="s">
        <v>757</v>
      </c>
      <c r="B78" s="175">
        <v>21205813.334999997</v>
      </c>
      <c r="C78" s="175">
        <v>48180747.45900001</v>
      </c>
      <c r="D78" s="175">
        <v>64984070.853</v>
      </c>
      <c r="E78" s="175">
        <v>86973896.327</v>
      </c>
      <c r="F78" s="175">
        <v>113780006.662</v>
      </c>
      <c r="G78" s="175">
        <v>134437541.29000002</v>
      </c>
      <c r="H78" s="175">
        <v>316957914.26900005</v>
      </c>
      <c r="I78" s="175">
        <v>363374862.736</v>
      </c>
      <c r="J78" s="175">
        <v>1010719306.306</v>
      </c>
      <c r="K78" s="175">
        <v>1181760123.6660001</v>
      </c>
      <c r="L78" s="175">
        <v>9543209997.1546</v>
      </c>
      <c r="M78" s="177">
        <v>12885584280.057602</v>
      </c>
    </row>
    <row r="79" spans="1:13" s="164" customFormat="1" ht="16.5" customHeight="1">
      <c r="A79" s="174" t="s">
        <v>758</v>
      </c>
      <c r="B79" s="175">
        <v>2388677.295</v>
      </c>
      <c r="C79" s="175">
        <v>6692509.183</v>
      </c>
      <c r="D79" s="175">
        <v>11338180.065</v>
      </c>
      <c r="E79" s="175">
        <v>16190171.296999998</v>
      </c>
      <c r="F79" s="175">
        <v>22245207.894</v>
      </c>
      <c r="G79" s="175">
        <v>25343311.871</v>
      </c>
      <c r="H79" s="175">
        <v>54584572.699999996</v>
      </c>
      <c r="I79" s="175">
        <v>56018169.805</v>
      </c>
      <c r="J79" s="175">
        <v>130213258.20199999</v>
      </c>
      <c r="K79" s="175">
        <v>121116172.705</v>
      </c>
      <c r="L79" s="175">
        <v>238188003.80900002</v>
      </c>
      <c r="M79" s="177">
        <v>684318234.826</v>
      </c>
    </row>
    <row r="80" spans="1:13" s="164" customFormat="1" ht="16.5" customHeight="1">
      <c r="A80" s="174" t="s">
        <v>759</v>
      </c>
      <c r="B80" s="175">
        <v>1042081.2379999999</v>
      </c>
      <c r="C80" s="175">
        <v>3541348.13</v>
      </c>
      <c r="D80" s="175">
        <v>6112879.146</v>
      </c>
      <c r="E80" s="175">
        <v>8203967.045</v>
      </c>
      <c r="F80" s="175">
        <v>10068413</v>
      </c>
      <c r="G80" s="175">
        <v>9840236</v>
      </c>
      <c r="H80" s="175">
        <v>21566105.355</v>
      </c>
      <c r="I80" s="175">
        <v>15112834.02</v>
      </c>
      <c r="J80" s="175">
        <v>34526796.288</v>
      </c>
      <c r="K80" s="175">
        <v>22459310.3</v>
      </c>
      <c r="L80" s="175">
        <v>37878452</v>
      </c>
      <c r="M80" s="177">
        <v>170352422.522</v>
      </c>
    </row>
    <row r="81" spans="1:13" s="164" customFormat="1" ht="16.5" customHeight="1">
      <c r="A81" s="174"/>
      <c r="B81" s="175"/>
      <c r="C81" s="175"/>
      <c r="D81" s="175"/>
      <c r="E81" s="175"/>
      <c r="F81" s="175"/>
      <c r="G81" s="175"/>
      <c r="H81" s="175"/>
      <c r="I81" s="175"/>
      <c r="J81" s="175"/>
      <c r="K81" s="175"/>
      <c r="L81" s="175"/>
      <c r="M81" s="177"/>
    </row>
    <row r="82" spans="1:13" s="164" customFormat="1" ht="16.5" customHeight="1">
      <c r="A82" s="174" t="s">
        <v>760</v>
      </c>
      <c r="B82" s="175">
        <v>1064972.655</v>
      </c>
      <c r="C82" s="175">
        <v>3243991.6180000002</v>
      </c>
      <c r="D82" s="175">
        <v>4886204.65</v>
      </c>
      <c r="E82" s="175">
        <v>7143296.766</v>
      </c>
      <c r="F82" s="175">
        <v>8797378.379999999</v>
      </c>
      <c r="G82" s="175">
        <v>9757311.411</v>
      </c>
      <c r="H82" s="175">
        <v>21011595.321000002</v>
      </c>
      <c r="I82" s="175">
        <v>21629711.427</v>
      </c>
      <c r="J82" s="175">
        <v>50950297.915</v>
      </c>
      <c r="K82" s="175">
        <v>41961291.322</v>
      </c>
      <c r="L82" s="175">
        <v>94093626.5</v>
      </c>
      <c r="M82" s="177">
        <v>264539677.965</v>
      </c>
    </row>
    <row r="83" spans="1:13" s="164" customFormat="1" ht="16.5" customHeight="1">
      <c r="A83" s="174" t="s">
        <v>761</v>
      </c>
      <c r="B83" s="175">
        <v>681097.537</v>
      </c>
      <c r="C83" s="175">
        <v>2051072.546</v>
      </c>
      <c r="D83" s="175">
        <v>3802311.319</v>
      </c>
      <c r="E83" s="175">
        <v>5363235.097</v>
      </c>
      <c r="F83" s="175">
        <v>6177805.3149999995</v>
      </c>
      <c r="G83" s="175">
        <v>6461760.82</v>
      </c>
      <c r="H83" s="175">
        <v>12954800.054000001</v>
      </c>
      <c r="I83" s="175">
        <v>16116978.120000001</v>
      </c>
      <c r="J83" s="175">
        <v>39800903.415</v>
      </c>
      <c r="K83" s="175">
        <v>34221209.75</v>
      </c>
      <c r="L83" s="175">
        <v>93088590.336</v>
      </c>
      <c r="M83" s="177">
        <v>220719764.30900002</v>
      </c>
    </row>
    <row r="84" spans="1:13" s="164" customFormat="1" ht="16.5" customHeight="1">
      <c r="A84" s="174" t="s">
        <v>762</v>
      </c>
      <c r="B84" s="175">
        <v>3098308.975</v>
      </c>
      <c r="C84" s="175">
        <v>9646607.329999998</v>
      </c>
      <c r="D84" s="175">
        <v>17433058.517</v>
      </c>
      <c r="E84" s="175">
        <v>24270527.524</v>
      </c>
      <c r="F84" s="175">
        <v>27487537.93</v>
      </c>
      <c r="G84" s="175">
        <v>29729524.077</v>
      </c>
      <c r="H84" s="175">
        <v>54341046.493</v>
      </c>
      <c r="I84" s="175">
        <v>49028377.701000005</v>
      </c>
      <c r="J84" s="175">
        <v>90450829.445</v>
      </c>
      <c r="K84" s="175">
        <v>67388259.907</v>
      </c>
      <c r="L84" s="175">
        <v>130275957.849</v>
      </c>
      <c r="M84" s="177">
        <v>503150035.748</v>
      </c>
    </row>
    <row r="85" spans="1:13" s="164" customFormat="1" ht="16.5" customHeight="1">
      <c r="A85" s="174" t="s">
        <v>763</v>
      </c>
      <c r="B85" s="175">
        <v>958966.0009999999</v>
      </c>
      <c r="C85" s="175">
        <v>2974841.2249999996</v>
      </c>
      <c r="D85" s="175">
        <v>4505873.46</v>
      </c>
      <c r="E85" s="175">
        <v>6401884.898</v>
      </c>
      <c r="F85" s="175">
        <v>7845731.911</v>
      </c>
      <c r="G85" s="175">
        <v>8567947</v>
      </c>
      <c r="H85" s="175">
        <v>18398494.265</v>
      </c>
      <c r="I85" s="175">
        <v>18615730.101</v>
      </c>
      <c r="J85" s="175">
        <v>38926449.282</v>
      </c>
      <c r="K85" s="175">
        <v>34588244.77</v>
      </c>
      <c r="L85" s="175">
        <v>110843661.788</v>
      </c>
      <c r="M85" s="177">
        <v>252627824.70100003</v>
      </c>
    </row>
    <row r="86" spans="1:13" s="164" customFormat="1" ht="16.5" customHeight="1">
      <c r="A86" s="168" t="s">
        <v>764</v>
      </c>
      <c r="B86" s="178">
        <v>7651089.705</v>
      </c>
      <c r="C86" s="178">
        <v>22816326.423</v>
      </c>
      <c r="D86" s="178">
        <v>31245437.658999998</v>
      </c>
      <c r="E86" s="178">
        <v>48456194.50999999</v>
      </c>
      <c r="F86" s="178">
        <v>55434817.316</v>
      </c>
      <c r="G86" s="178">
        <v>52661897.438999996</v>
      </c>
      <c r="H86" s="178">
        <v>116231143.44</v>
      </c>
      <c r="I86" s="178">
        <v>112554377.029</v>
      </c>
      <c r="J86" s="178">
        <v>267539645.39900002</v>
      </c>
      <c r="K86" s="178">
        <v>237717056.12</v>
      </c>
      <c r="L86" s="178">
        <v>648711314.622</v>
      </c>
      <c r="M86" s="177">
        <v>1601019299.662</v>
      </c>
    </row>
    <row r="87" spans="1:13" ht="18" customHeight="1">
      <c r="A87" s="179" t="s">
        <v>734</v>
      </c>
      <c r="B87" s="180"/>
      <c r="C87" s="180"/>
      <c r="D87" s="180"/>
      <c r="E87" s="180"/>
      <c r="F87" s="180"/>
      <c r="G87" s="180"/>
      <c r="H87" s="180"/>
      <c r="I87" s="180"/>
      <c r="J87" s="180"/>
      <c r="K87" s="180"/>
      <c r="L87" s="180"/>
      <c r="M87" s="181"/>
    </row>
    <row r="88" spans="1:12" ht="16.5" customHeight="1">
      <c r="A88" s="159" t="s">
        <v>680</v>
      </c>
      <c r="B88" s="158"/>
      <c r="C88" s="158"/>
      <c r="D88" s="158"/>
      <c r="E88" s="158"/>
      <c r="F88" s="158"/>
      <c r="G88" s="158"/>
      <c r="H88" s="158"/>
      <c r="I88" s="158"/>
      <c r="J88" s="158"/>
      <c r="K88" s="158"/>
      <c r="L88" s="158"/>
    </row>
    <row r="89" spans="1:12" ht="16.5" customHeight="1">
      <c r="A89" s="159" t="s">
        <v>632</v>
      </c>
      <c r="B89" s="158"/>
      <c r="C89" s="158"/>
      <c r="D89" s="158"/>
      <c r="E89" s="158"/>
      <c r="F89" s="158"/>
      <c r="G89" s="158"/>
      <c r="H89" s="158"/>
      <c r="I89" s="158"/>
      <c r="J89" s="158"/>
      <c r="K89" s="158"/>
      <c r="L89" s="158"/>
    </row>
    <row r="90" spans="2:12" ht="16.5" customHeight="1" thickBot="1">
      <c r="B90" s="158"/>
      <c r="C90" s="158"/>
      <c r="D90" s="158"/>
      <c r="E90" s="158"/>
      <c r="F90" s="158"/>
      <c r="G90" s="158"/>
      <c r="H90" s="158"/>
      <c r="I90" s="158"/>
      <c r="J90" s="158"/>
      <c r="K90" s="158"/>
      <c r="L90" s="158"/>
    </row>
    <row r="91" spans="1:13" ht="16.5" customHeight="1">
      <c r="A91" s="161"/>
      <c r="B91" s="182"/>
      <c r="C91" s="163"/>
      <c r="D91" s="163"/>
      <c r="E91" s="163"/>
      <c r="F91" s="163"/>
      <c r="G91" s="163"/>
      <c r="H91" s="163"/>
      <c r="I91" s="163"/>
      <c r="J91" s="163"/>
      <c r="K91" s="163"/>
      <c r="L91" s="163"/>
      <c r="M91" s="163" t="s">
        <v>619</v>
      </c>
    </row>
    <row r="92" spans="1:13" ht="16.5" customHeight="1">
      <c r="A92" s="165"/>
      <c r="B92" s="166"/>
      <c r="C92" s="166" t="s">
        <v>682</v>
      </c>
      <c r="D92" s="166" t="s">
        <v>683</v>
      </c>
      <c r="E92" s="166" t="s">
        <v>684</v>
      </c>
      <c r="F92" s="166" t="s">
        <v>685</v>
      </c>
      <c r="G92" s="166" t="s">
        <v>686</v>
      </c>
      <c r="H92" s="166" t="s">
        <v>687</v>
      </c>
      <c r="I92" s="166" t="s">
        <v>688</v>
      </c>
      <c r="J92" s="166" t="s">
        <v>689</v>
      </c>
      <c r="K92" s="166" t="s">
        <v>690</v>
      </c>
      <c r="L92" s="166" t="s">
        <v>691</v>
      </c>
      <c r="M92" s="166" t="s">
        <v>636</v>
      </c>
    </row>
    <row r="93" spans="1:13" ht="16.5" customHeight="1">
      <c r="A93" s="167" t="s">
        <v>692</v>
      </c>
      <c r="B93" s="166" t="s">
        <v>693</v>
      </c>
      <c r="C93" s="166" t="s">
        <v>694</v>
      </c>
      <c r="D93" s="166" t="s">
        <v>695</v>
      </c>
      <c r="E93" s="166" t="s">
        <v>696</v>
      </c>
      <c r="F93" s="166" t="s">
        <v>697</v>
      </c>
      <c r="G93" s="166" t="s">
        <v>698</v>
      </c>
      <c r="H93" s="166" t="s">
        <v>699</v>
      </c>
      <c r="I93" s="166" t="s">
        <v>700</v>
      </c>
      <c r="J93" s="166" t="s">
        <v>701</v>
      </c>
      <c r="K93" s="166" t="s">
        <v>702</v>
      </c>
      <c r="L93" s="166" t="s">
        <v>703</v>
      </c>
      <c r="M93" s="166" t="s">
        <v>647</v>
      </c>
    </row>
    <row r="94" spans="1:13" ht="16.5" customHeight="1">
      <c r="A94" s="168"/>
      <c r="B94" s="187"/>
      <c r="C94" s="187"/>
      <c r="D94" s="187"/>
      <c r="E94" s="187"/>
      <c r="F94" s="187"/>
      <c r="G94" s="187"/>
      <c r="H94" s="187"/>
      <c r="I94" s="187"/>
      <c r="J94" s="187"/>
      <c r="K94" s="187"/>
      <c r="L94" s="187"/>
      <c r="M94" s="170"/>
    </row>
    <row r="95" spans="1:13" s="164" customFormat="1" ht="16.5" customHeight="1">
      <c r="A95" s="174" t="s">
        <v>765</v>
      </c>
      <c r="B95" s="172">
        <v>1400948.993</v>
      </c>
      <c r="C95" s="172">
        <v>3746951.313</v>
      </c>
      <c r="D95" s="172">
        <v>6322773.538000001</v>
      </c>
      <c r="E95" s="172">
        <v>8988316.528</v>
      </c>
      <c r="F95" s="172">
        <v>12658302.024</v>
      </c>
      <c r="G95" s="172">
        <v>14435763.019</v>
      </c>
      <c r="H95" s="172">
        <v>27134455.652000003</v>
      </c>
      <c r="I95" s="172">
        <v>24750354.482</v>
      </c>
      <c r="J95" s="172">
        <v>58169107.472</v>
      </c>
      <c r="K95" s="172">
        <v>50499980.817999996</v>
      </c>
      <c r="L95" s="172">
        <v>125769809.78500001</v>
      </c>
      <c r="M95" s="171">
        <v>333876763.624</v>
      </c>
    </row>
    <row r="96" spans="1:13" s="164" customFormat="1" ht="16.5" customHeight="1">
      <c r="A96" s="174" t="s">
        <v>766</v>
      </c>
      <c r="B96" s="175">
        <v>1269414.994</v>
      </c>
      <c r="C96" s="175">
        <v>3514674.2660000003</v>
      </c>
      <c r="D96" s="175">
        <v>5565221.512</v>
      </c>
      <c r="E96" s="175">
        <v>7996678.807999999</v>
      </c>
      <c r="F96" s="175">
        <v>9860944.455</v>
      </c>
      <c r="G96" s="175">
        <v>12397460.718</v>
      </c>
      <c r="H96" s="175">
        <v>27533417.905</v>
      </c>
      <c r="I96" s="175">
        <v>29248659.578</v>
      </c>
      <c r="J96" s="175">
        <v>79576008.51699999</v>
      </c>
      <c r="K96" s="175">
        <v>94781465.33600001</v>
      </c>
      <c r="L96" s="175">
        <v>242971846.93</v>
      </c>
      <c r="M96" s="177">
        <v>514715793.019</v>
      </c>
    </row>
    <row r="97" spans="1:13" s="164" customFormat="1" ht="16.5" customHeight="1">
      <c r="A97" s="174" t="s">
        <v>767</v>
      </c>
      <c r="B97" s="175">
        <v>1447307.389</v>
      </c>
      <c r="C97" s="175">
        <v>4357577.4059999995</v>
      </c>
      <c r="D97" s="175">
        <v>6741078.945000001</v>
      </c>
      <c r="E97" s="175">
        <v>9583876.116999999</v>
      </c>
      <c r="F97" s="175">
        <v>11738725.24</v>
      </c>
      <c r="G97" s="175">
        <v>12530679.487</v>
      </c>
      <c r="H97" s="175">
        <v>20677103.555</v>
      </c>
      <c r="I97" s="175">
        <v>16890458.79</v>
      </c>
      <c r="J97" s="175">
        <v>36317138.371999994</v>
      </c>
      <c r="K97" s="175">
        <v>24083922.220000003</v>
      </c>
      <c r="L97" s="175">
        <v>115572446.401</v>
      </c>
      <c r="M97" s="177">
        <v>259940313.922</v>
      </c>
    </row>
    <row r="98" spans="1:13" s="164" customFormat="1" ht="16.5" customHeight="1">
      <c r="A98" s="174" t="s">
        <v>768</v>
      </c>
      <c r="B98" s="175">
        <v>974030.497</v>
      </c>
      <c r="C98" s="175">
        <v>3575874.546</v>
      </c>
      <c r="D98" s="175">
        <v>6062931.086000001</v>
      </c>
      <c r="E98" s="175">
        <v>9229596.905000001</v>
      </c>
      <c r="F98" s="175">
        <v>9650118.392</v>
      </c>
      <c r="G98" s="175">
        <v>10122362.319</v>
      </c>
      <c r="H98" s="175">
        <v>21462432.592</v>
      </c>
      <c r="I98" s="175">
        <v>19267917.1</v>
      </c>
      <c r="J98" s="175">
        <v>51246507.065</v>
      </c>
      <c r="K98" s="175">
        <v>40464335.09</v>
      </c>
      <c r="L98" s="175">
        <v>108470689.034</v>
      </c>
      <c r="M98" s="177">
        <v>280526794.626</v>
      </c>
    </row>
    <row r="99" spans="1:13" s="164" customFormat="1" ht="16.5" customHeight="1">
      <c r="A99" s="174" t="s">
        <v>769</v>
      </c>
      <c r="B99" s="175">
        <v>1309353.858</v>
      </c>
      <c r="C99" s="175">
        <v>4240086.186000001</v>
      </c>
      <c r="D99" s="175">
        <v>7231886.115</v>
      </c>
      <c r="E99" s="175">
        <v>10373054.426</v>
      </c>
      <c r="F99" s="175">
        <v>11800723.736</v>
      </c>
      <c r="G99" s="175">
        <v>13148368.406000001</v>
      </c>
      <c r="H99" s="175">
        <v>28097238.853</v>
      </c>
      <c r="I99" s="175">
        <v>20152243.964</v>
      </c>
      <c r="J99" s="175">
        <v>43635240.251</v>
      </c>
      <c r="K99" s="175">
        <v>31399097.441999998</v>
      </c>
      <c r="L99" s="175">
        <v>64175642.575</v>
      </c>
      <c r="M99" s="177">
        <v>235562935.81200004</v>
      </c>
    </row>
    <row r="100" spans="1:13" s="164" customFormat="1" ht="16.5" customHeight="1">
      <c r="A100" s="174"/>
      <c r="B100" s="175"/>
      <c r="C100" s="175"/>
      <c r="D100" s="175"/>
      <c r="E100" s="175"/>
      <c r="F100" s="175"/>
      <c r="G100" s="175"/>
      <c r="H100" s="175"/>
      <c r="I100" s="175"/>
      <c r="J100" s="175"/>
      <c r="K100" s="175"/>
      <c r="L100" s="175"/>
      <c r="M100" s="177"/>
    </row>
    <row r="101" spans="1:13" s="164" customFormat="1" ht="16.5" customHeight="1">
      <c r="A101" s="174" t="s">
        <v>770</v>
      </c>
      <c r="B101" s="175">
        <v>2362457.344</v>
      </c>
      <c r="C101" s="175">
        <v>7509690.331000001</v>
      </c>
      <c r="D101" s="175">
        <v>12260093.624</v>
      </c>
      <c r="E101" s="175">
        <v>15655898.879999999</v>
      </c>
      <c r="F101" s="175">
        <v>22611746.626000002</v>
      </c>
      <c r="G101" s="175">
        <v>26017305.021</v>
      </c>
      <c r="H101" s="175">
        <v>55050791.315</v>
      </c>
      <c r="I101" s="175">
        <v>57263741.99</v>
      </c>
      <c r="J101" s="175">
        <v>143936749.111</v>
      </c>
      <c r="K101" s="175">
        <v>136311757.338</v>
      </c>
      <c r="L101" s="175">
        <v>327070977.175</v>
      </c>
      <c r="M101" s="177">
        <v>806051208.755</v>
      </c>
    </row>
    <row r="102" spans="1:13" s="164" customFormat="1" ht="16.5" customHeight="1">
      <c r="A102" s="174" t="s">
        <v>771</v>
      </c>
      <c r="B102" s="175">
        <v>2451355.459</v>
      </c>
      <c r="C102" s="175">
        <v>7178679.322</v>
      </c>
      <c r="D102" s="175">
        <v>11471146.904</v>
      </c>
      <c r="E102" s="175">
        <v>16690504.889000002</v>
      </c>
      <c r="F102" s="175">
        <v>20896521.068</v>
      </c>
      <c r="G102" s="175">
        <v>22614257.92</v>
      </c>
      <c r="H102" s="175">
        <v>44299597.135000005</v>
      </c>
      <c r="I102" s="175">
        <v>39863504.33</v>
      </c>
      <c r="J102" s="175">
        <v>89311340.452</v>
      </c>
      <c r="K102" s="175">
        <v>62090482.199999996</v>
      </c>
      <c r="L102" s="175">
        <v>86969759.57</v>
      </c>
      <c r="M102" s="177">
        <v>403837149.249</v>
      </c>
    </row>
    <row r="103" spans="1:13" s="164" customFormat="1" ht="16.5" customHeight="1">
      <c r="A103" s="174" t="s">
        <v>772</v>
      </c>
      <c r="B103" s="175">
        <v>1627490.07</v>
      </c>
      <c r="C103" s="175">
        <v>5042064.27</v>
      </c>
      <c r="D103" s="175">
        <v>8789521.477</v>
      </c>
      <c r="E103" s="175">
        <v>13993534.773</v>
      </c>
      <c r="F103" s="175">
        <v>17015563.94</v>
      </c>
      <c r="G103" s="175">
        <v>15953367.827000001</v>
      </c>
      <c r="H103" s="175">
        <v>28721910.504</v>
      </c>
      <c r="I103" s="175">
        <v>25762958.408</v>
      </c>
      <c r="J103" s="175">
        <v>54765640.913</v>
      </c>
      <c r="K103" s="175">
        <v>29590816.807</v>
      </c>
      <c r="L103" s="175">
        <v>73534969.65799999</v>
      </c>
      <c r="M103" s="177">
        <v>274797838.64699996</v>
      </c>
    </row>
    <row r="104" spans="1:13" s="164" customFormat="1" ht="16.5" customHeight="1">
      <c r="A104" s="174" t="s">
        <v>773</v>
      </c>
      <c r="B104" s="175">
        <v>5607325.937</v>
      </c>
      <c r="C104" s="175">
        <v>17240446.907</v>
      </c>
      <c r="D104" s="175">
        <v>30311741.317</v>
      </c>
      <c r="E104" s="175">
        <v>43419328.287</v>
      </c>
      <c r="F104" s="175">
        <v>50997149.143</v>
      </c>
      <c r="G104" s="175">
        <v>51853540.29</v>
      </c>
      <c r="H104" s="175">
        <v>107794187.576</v>
      </c>
      <c r="I104" s="175">
        <v>99141244.063</v>
      </c>
      <c r="J104" s="175">
        <v>234348096.78500003</v>
      </c>
      <c r="K104" s="175">
        <v>162159504.14699998</v>
      </c>
      <c r="L104" s="175">
        <v>243889212.286</v>
      </c>
      <c r="M104" s="177">
        <v>1046761776.738</v>
      </c>
    </row>
    <row r="105" spans="1:13" s="164" customFormat="1" ht="16.5" customHeight="1">
      <c r="A105" s="174" t="s">
        <v>774</v>
      </c>
      <c r="B105" s="175">
        <v>2072140.0720000002</v>
      </c>
      <c r="C105" s="175">
        <v>5151078.269</v>
      </c>
      <c r="D105" s="175">
        <v>7835401.106</v>
      </c>
      <c r="E105" s="175">
        <v>9891663.79</v>
      </c>
      <c r="F105" s="175">
        <v>12745633.84</v>
      </c>
      <c r="G105" s="175">
        <v>16172290.639</v>
      </c>
      <c r="H105" s="175">
        <v>36624694.695999995</v>
      </c>
      <c r="I105" s="175">
        <v>40139839.84</v>
      </c>
      <c r="J105" s="175">
        <v>110496449.19999999</v>
      </c>
      <c r="K105" s="175">
        <v>125738066.825</v>
      </c>
      <c r="L105" s="175">
        <v>387505247.005</v>
      </c>
      <c r="M105" s="177">
        <v>754372505.2820001</v>
      </c>
    </row>
    <row r="106" spans="1:13" s="164" customFormat="1" ht="16.5" customHeight="1">
      <c r="A106" s="174"/>
      <c r="B106" s="177"/>
      <c r="C106" s="177"/>
      <c r="D106" s="177"/>
      <c r="E106" s="177"/>
      <c r="F106" s="177"/>
      <c r="G106" s="177"/>
      <c r="H106" s="177"/>
      <c r="I106" s="177"/>
      <c r="J106" s="177"/>
      <c r="K106" s="177"/>
      <c r="L106" s="177"/>
      <c r="M106" s="177"/>
    </row>
    <row r="107" spans="1:13" s="164" customFormat="1" ht="16.5" customHeight="1">
      <c r="A107" s="174" t="s">
        <v>775</v>
      </c>
      <c r="B107" s="177">
        <v>1692822.582</v>
      </c>
      <c r="C107" s="175">
        <v>5122262.512</v>
      </c>
      <c r="D107" s="175">
        <v>10024329.008</v>
      </c>
      <c r="E107" s="177">
        <v>12489698.128</v>
      </c>
      <c r="F107" s="177">
        <v>14580209.629</v>
      </c>
      <c r="G107" s="175">
        <v>18255744.906</v>
      </c>
      <c r="H107" s="175">
        <v>31913292.259</v>
      </c>
      <c r="I107" s="175">
        <v>26429971.348</v>
      </c>
      <c r="J107" s="175">
        <v>53801173.31300001</v>
      </c>
      <c r="K107" s="175">
        <v>39999999.317999996</v>
      </c>
      <c r="L107" s="175">
        <v>75504528.926</v>
      </c>
      <c r="M107" s="177">
        <v>289814031.929</v>
      </c>
    </row>
    <row r="108" spans="1:13" s="164" customFormat="1" ht="16.5" customHeight="1">
      <c r="A108" s="174" t="s">
        <v>776</v>
      </c>
      <c r="B108" s="175">
        <v>2495747.548</v>
      </c>
      <c r="C108" s="175">
        <v>7515315.479</v>
      </c>
      <c r="D108" s="175">
        <v>10779893.462</v>
      </c>
      <c r="E108" s="175">
        <v>14369117.626</v>
      </c>
      <c r="F108" s="175">
        <v>16781399.842</v>
      </c>
      <c r="G108" s="175">
        <v>20487813.743</v>
      </c>
      <c r="H108" s="175">
        <v>43439381.313999996</v>
      </c>
      <c r="I108" s="175">
        <v>43995657.558</v>
      </c>
      <c r="J108" s="175">
        <v>115911803.59</v>
      </c>
      <c r="K108" s="175">
        <v>119189107.913</v>
      </c>
      <c r="L108" s="175">
        <v>275369721.771</v>
      </c>
      <c r="M108" s="177">
        <v>670334959.846</v>
      </c>
    </row>
    <row r="109" spans="1:13" s="164" customFormat="1" ht="16.5" customHeight="1">
      <c r="A109" s="174" t="s">
        <v>777</v>
      </c>
      <c r="B109" s="175">
        <v>28086477.496</v>
      </c>
      <c r="C109" s="175">
        <v>75626431.41499999</v>
      </c>
      <c r="D109" s="175">
        <v>116297157.734</v>
      </c>
      <c r="E109" s="175">
        <v>158275141.522</v>
      </c>
      <c r="F109" s="175">
        <v>192753262.608</v>
      </c>
      <c r="G109" s="175">
        <v>227156921.95499998</v>
      </c>
      <c r="H109" s="175">
        <v>531831453.672</v>
      </c>
      <c r="I109" s="175">
        <v>603898791.317</v>
      </c>
      <c r="J109" s="175">
        <v>1498871186.547</v>
      </c>
      <c r="K109" s="175">
        <v>1483877337.7810001</v>
      </c>
      <c r="L109" s="175">
        <v>6585487389.773001</v>
      </c>
      <c r="M109" s="177">
        <v>11502161551.82</v>
      </c>
    </row>
    <row r="110" spans="1:13" s="164" customFormat="1" ht="16.5" customHeight="1">
      <c r="A110" s="174" t="s">
        <v>778</v>
      </c>
      <c r="B110" s="175">
        <v>3332369.736</v>
      </c>
      <c r="C110" s="175">
        <v>9232656.006000001</v>
      </c>
      <c r="D110" s="175">
        <v>15107593.394000001</v>
      </c>
      <c r="E110" s="175">
        <v>24285770.277999997</v>
      </c>
      <c r="F110" s="175">
        <v>25377332.486</v>
      </c>
      <c r="G110" s="175">
        <v>27297062.997</v>
      </c>
      <c r="H110" s="175">
        <v>56798992.301</v>
      </c>
      <c r="I110" s="175">
        <v>55981433.975999996</v>
      </c>
      <c r="J110" s="175">
        <v>134771166.76099998</v>
      </c>
      <c r="K110" s="175">
        <v>96548033.842</v>
      </c>
      <c r="L110" s="175">
        <v>144584399.219</v>
      </c>
      <c r="M110" s="177">
        <v>593316810.996</v>
      </c>
    </row>
    <row r="111" spans="1:13" s="164" customFormat="1" ht="16.5" customHeight="1">
      <c r="A111" s="174" t="s">
        <v>779</v>
      </c>
      <c r="B111" s="175">
        <v>609757.418</v>
      </c>
      <c r="C111" s="175">
        <v>1738027.2059999998</v>
      </c>
      <c r="D111" s="175">
        <v>2881049.527</v>
      </c>
      <c r="E111" s="175">
        <v>3715268.178</v>
      </c>
      <c r="F111" s="175">
        <v>3998970.4630000005</v>
      </c>
      <c r="G111" s="175">
        <v>4990574</v>
      </c>
      <c r="H111" s="175">
        <v>12240273.582</v>
      </c>
      <c r="I111" s="175">
        <v>11303602.91</v>
      </c>
      <c r="J111" s="175">
        <v>32726708.661999997</v>
      </c>
      <c r="K111" s="175">
        <v>27686578.652000003</v>
      </c>
      <c r="L111" s="175">
        <v>121602673.418</v>
      </c>
      <c r="M111" s="177">
        <v>223493484.01599997</v>
      </c>
    </row>
    <row r="112" spans="1:13" s="164" customFormat="1" ht="16.5" customHeight="1">
      <c r="A112" s="174"/>
      <c r="B112" s="175"/>
      <c r="C112" s="175"/>
      <c r="D112" s="175"/>
      <c r="E112" s="175"/>
      <c r="F112" s="175"/>
      <c r="G112" s="175"/>
      <c r="H112" s="175"/>
      <c r="I112" s="175"/>
      <c r="J112" s="175"/>
      <c r="K112" s="175"/>
      <c r="L112" s="175"/>
      <c r="M112" s="177"/>
    </row>
    <row r="113" spans="1:13" s="164" customFormat="1" ht="16.5" customHeight="1">
      <c r="A113" s="174" t="s">
        <v>780</v>
      </c>
      <c r="B113" s="175">
        <v>1538608.3059999999</v>
      </c>
      <c r="C113" s="175">
        <v>3903309.5060000005</v>
      </c>
      <c r="D113" s="175">
        <v>5304136.367</v>
      </c>
      <c r="E113" s="175">
        <v>6891136.7809999995</v>
      </c>
      <c r="F113" s="175">
        <v>6847982.475</v>
      </c>
      <c r="G113" s="175">
        <v>9171852.891</v>
      </c>
      <c r="H113" s="175">
        <v>17556206.028</v>
      </c>
      <c r="I113" s="175">
        <v>14156671.057</v>
      </c>
      <c r="J113" s="175">
        <v>33231143.427</v>
      </c>
      <c r="K113" s="175">
        <v>24509207.955000002</v>
      </c>
      <c r="L113" s="175">
        <v>64571183.654</v>
      </c>
      <c r="M113" s="177">
        <v>187681438.447</v>
      </c>
    </row>
    <row r="114" spans="1:13" s="164" customFormat="1" ht="16.5" customHeight="1">
      <c r="A114" s="174" t="s">
        <v>781</v>
      </c>
      <c r="B114" s="175">
        <v>8546476.022</v>
      </c>
      <c r="C114" s="175">
        <v>22551472.610000003</v>
      </c>
      <c r="D114" s="175">
        <v>32380995.584</v>
      </c>
      <c r="E114" s="175">
        <v>45006860.294</v>
      </c>
      <c r="F114" s="175">
        <v>63323454.476</v>
      </c>
      <c r="G114" s="175">
        <v>70222409.761</v>
      </c>
      <c r="H114" s="175">
        <v>156449195.72599998</v>
      </c>
      <c r="I114" s="175">
        <v>155536158.368</v>
      </c>
      <c r="J114" s="175">
        <v>407944936.618</v>
      </c>
      <c r="K114" s="175">
        <v>389494704.323</v>
      </c>
      <c r="L114" s="175">
        <v>1143405355.421</v>
      </c>
      <c r="M114" s="177">
        <v>2494862019.203</v>
      </c>
    </row>
    <row r="115" spans="1:13" s="164" customFormat="1" ht="16.5" customHeight="1">
      <c r="A115" s="174" t="s">
        <v>782</v>
      </c>
      <c r="B115" s="175">
        <v>1864608.367</v>
      </c>
      <c r="C115" s="175">
        <v>5419823.849</v>
      </c>
      <c r="D115" s="175">
        <v>9453891.521000002</v>
      </c>
      <c r="E115" s="175">
        <v>13758630.794</v>
      </c>
      <c r="F115" s="175">
        <v>17257568.122</v>
      </c>
      <c r="G115" s="175">
        <v>17409278.64</v>
      </c>
      <c r="H115" s="175">
        <v>37884790.291</v>
      </c>
      <c r="I115" s="175">
        <v>36183423.345</v>
      </c>
      <c r="J115" s="175">
        <v>76966987.131</v>
      </c>
      <c r="K115" s="175">
        <v>60410623.486999996</v>
      </c>
      <c r="L115" s="175">
        <v>137637801.392</v>
      </c>
      <c r="M115" s="177">
        <v>414247426.939</v>
      </c>
    </row>
    <row r="116" spans="1:13" s="164" customFormat="1" ht="16.5" customHeight="1">
      <c r="A116" s="174" t="s">
        <v>783</v>
      </c>
      <c r="B116" s="175">
        <v>6269582.721999999</v>
      </c>
      <c r="C116" s="175">
        <v>19154376.042</v>
      </c>
      <c r="D116" s="175">
        <v>31968160.997</v>
      </c>
      <c r="E116" s="175">
        <v>45146208.673</v>
      </c>
      <c r="F116" s="175">
        <v>60211813.047999986</v>
      </c>
      <c r="G116" s="175">
        <v>67780765.982</v>
      </c>
      <c r="H116" s="175">
        <v>145280126.93400002</v>
      </c>
      <c r="I116" s="175">
        <v>139491543.14200002</v>
      </c>
      <c r="J116" s="175">
        <v>318966243.888</v>
      </c>
      <c r="K116" s="175">
        <v>241783251.764</v>
      </c>
      <c r="L116" s="175">
        <v>575735870.772</v>
      </c>
      <c r="M116" s="177">
        <v>1651787943.9639997</v>
      </c>
    </row>
    <row r="117" spans="1:13" s="164" customFormat="1" ht="16.5" customHeight="1">
      <c r="A117" s="174" t="s">
        <v>784</v>
      </c>
      <c r="B117" s="175">
        <v>2380671.631</v>
      </c>
      <c r="C117" s="175">
        <v>7887818.1899999995</v>
      </c>
      <c r="D117" s="175">
        <v>12082922.326000001</v>
      </c>
      <c r="E117" s="175">
        <v>17527049.315</v>
      </c>
      <c r="F117" s="175">
        <v>19696791.797999997</v>
      </c>
      <c r="G117" s="175">
        <v>20463368.883</v>
      </c>
      <c r="H117" s="175">
        <v>41080000.013</v>
      </c>
      <c r="I117" s="175">
        <v>38945836.274000004</v>
      </c>
      <c r="J117" s="175">
        <v>93528379.37600002</v>
      </c>
      <c r="K117" s="175">
        <v>61546670.367</v>
      </c>
      <c r="L117" s="175">
        <v>96023559.79599999</v>
      </c>
      <c r="M117" s="177">
        <v>411163067.96900004</v>
      </c>
    </row>
    <row r="118" spans="1:13" s="164" customFormat="1" ht="16.5" customHeight="1">
      <c r="A118" s="174"/>
      <c r="B118" s="175"/>
      <c r="C118" s="177"/>
      <c r="D118" s="177"/>
      <c r="E118" s="177"/>
      <c r="F118" s="177"/>
      <c r="G118" s="177"/>
      <c r="H118" s="177"/>
      <c r="I118" s="177"/>
      <c r="J118" s="177"/>
      <c r="K118" s="177"/>
      <c r="L118" s="177"/>
      <c r="M118" s="177"/>
    </row>
    <row r="119" spans="1:13" s="164" customFormat="1" ht="16.5" customHeight="1">
      <c r="A119" s="174" t="s">
        <v>785</v>
      </c>
      <c r="B119" s="175">
        <v>2028916.619</v>
      </c>
      <c r="C119" s="175">
        <v>6541499.426</v>
      </c>
      <c r="D119" s="177">
        <v>10067364.002999999</v>
      </c>
      <c r="E119" s="175">
        <v>13475552.753999999</v>
      </c>
      <c r="F119" s="175">
        <v>16339223.963</v>
      </c>
      <c r="G119" s="177">
        <v>16483784.401999999</v>
      </c>
      <c r="H119" s="177">
        <v>36331397.83400001</v>
      </c>
      <c r="I119" s="175">
        <v>35815470.254999995</v>
      </c>
      <c r="J119" s="175">
        <v>76181196.641</v>
      </c>
      <c r="K119" s="175">
        <v>46646389.223</v>
      </c>
      <c r="L119" s="175">
        <v>73846427.967</v>
      </c>
      <c r="M119" s="177">
        <v>333757223.08699995</v>
      </c>
    </row>
    <row r="120" spans="1:13" s="164" customFormat="1" ht="16.5" customHeight="1">
      <c r="A120" s="174" t="s">
        <v>786</v>
      </c>
      <c r="B120" s="177">
        <v>3598227.356</v>
      </c>
      <c r="C120" s="175">
        <v>10836675.646</v>
      </c>
      <c r="D120" s="175">
        <v>17734610.527000003</v>
      </c>
      <c r="E120" s="175">
        <v>25384717.935</v>
      </c>
      <c r="F120" s="175">
        <v>32679308.14</v>
      </c>
      <c r="G120" s="175">
        <v>35444492.69899999</v>
      </c>
      <c r="H120" s="175">
        <v>78284357.852</v>
      </c>
      <c r="I120" s="175">
        <v>74158415.634</v>
      </c>
      <c r="J120" s="175">
        <v>174504755.003</v>
      </c>
      <c r="K120" s="175">
        <v>136692477.913</v>
      </c>
      <c r="L120" s="175">
        <v>226956455.924</v>
      </c>
      <c r="M120" s="177">
        <v>816274494.6290001</v>
      </c>
    </row>
    <row r="121" spans="1:13" s="164" customFormat="1" ht="16.5" customHeight="1">
      <c r="A121" s="174" t="s">
        <v>787</v>
      </c>
      <c r="B121" s="175">
        <v>3323573.225</v>
      </c>
      <c r="C121" s="175">
        <v>10242729.44</v>
      </c>
      <c r="D121" s="175">
        <v>16752381.469</v>
      </c>
      <c r="E121" s="175">
        <v>22484219.003</v>
      </c>
      <c r="F121" s="175">
        <v>26793663.113999996</v>
      </c>
      <c r="G121" s="175">
        <v>28894626.535</v>
      </c>
      <c r="H121" s="175">
        <v>60854965.23199999</v>
      </c>
      <c r="I121" s="175">
        <v>48056088.12</v>
      </c>
      <c r="J121" s="175">
        <v>105174578.771</v>
      </c>
      <c r="K121" s="175">
        <v>56293933.392000005</v>
      </c>
      <c r="L121" s="175">
        <v>91321006.839</v>
      </c>
      <c r="M121" s="177">
        <v>470191765.14</v>
      </c>
    </row>
    <row r="122" spans="1:13" s="164" customFormat="1" ht="16.5" customHeight="1">
      <c r="A122" s="174" t="s">
        <v>788</v>
      </c>
      <c r="B122" s="175">
        <v>1709215.0729999999</v>
      </c>
      <c r="C122" s="175">
        <v>4221387.652000001</v>
      </c>
      <c r="D122" s="175">
        <v>7135944.847</v>
      </c>
      <c r="E122" s="175">
        <v>11755006.980999999</v>
      </c>
      <c r="F122" s="175">
        <v>13056708.841</v>
      </c>
      <c r="G122" s="175">
        <v>15470629.759000001</v>
      </c>
      <c r="H122" s="175">
        <v>31969490.078999996</v>
      </c>
      <c r="I122" s="175">
        <v>25729096.574</v>
      </c>
      <c r="J122" s="175">
        <v>69711050.847</v>
      </c>
      <c r="K122" s="175">
        <v>60793305.814</v>
      </c>
      <c r="L122" s="175">
        <v>95466174.162</v>
      </c>
      <c r="M122" s="177">
        <v>337018010.629</v>
      </c>
    </row>
    <row r="123" spans="1:13" s="164" customFormat="1" ht="16.5" customHeight="1">
      <c r="A123" s="174" t="s">
        <v>789</v>
      </c>
      <c r="B123" s="175">
        <v>9823229.399</v>
      </c>
      <c r="C123" s="175">
        <v>26993129.794999998</v>
      </c>
      <c r="D123" s="175">
        <v>38962872.166999996</v>
      </c>
      <c r="E123" s="175">
        <v>52310542.607</v>
      </c>
      <c r="F123" s="175">
        <v>63475093.18</v>
      </c>
      <c r="G123" s="175">
        <v>71551130.801</v>
      </c>
      <c r="H123" s="175">
        <v>160002685.438</v>
      </c>
      <c r="I123" s="175">
        <v>172555002.305</v>
      </c>
      <c r="J123" s="175">
        <v>461236457.80399996</v>
      </c>
      <c r="K123" s="175">
        <v>507490630.00100005</v>
      </c>
      <c r="L123" s="175">
        <v>1572141986.294</v>
      </c>
      <c r="M123" s="177">
        <v>3136542759.7909994</v>
      </c>
    </row>
    <row r="124" spans="1:13" s="164" customFormat="1" ht="16.5" customHeight="1">
      <c r="A124" s="174"/>
      <c r="B124" s="175"/>
      <c r="C124" s="175"/>
      <c r="D124" s="175"/>
      <c r="E124" s="175"/>
      <c r="F124" s="175"/>
      <c r="G124" s="175"/>
      <c r="H124" s="175"/>
      <c r="I124" s="175"/>
      <c r="J124" s="175"/>
      <c r="K124" s="175"/>
      <c r="L124" s="175"/>
      <c r="M124" s="176"/>
    </row>
    <row r="125" spans="1:13" s="164" customFormat="1" ht="16.5" customHeight="1">
      <c r="A125" s="174" t="s">
        <v>790</v>
      </c>
      <c r="B125" s="175">
        <v>10023290.672</v>
      </c>
      <c r="C125" s="175">
        <v>24755893.842</v>
      </c>
      <c r="D125" s="175">
        <v>33100659.597999997</v>
      </c>
      <c r="E125" s="175">
        <v>42550887.765</v>
      </c>
      <c r="F125" s="175">
        <v>52406896.17999999</v>
      </c>
      <c r="G125" s="175">
        <v>58550469.79000001</v>
      </c>
      <c r="H125" s="175">
        <v>136938305.65499997</v>
      </c>
      <c r="I125" s="175">
        <v>148538590.416</v>
      </c>
      <c r="J125" s="175">
        <v>399802868.208</v>
      </c>
      <c r="K125" s="175">
        <v>465027958.46</v>
      </c>
      <c r="L125" s="175">
        <v>2102812293.667</v>
      </c>
      <c r="M125" s="177">
        <v>3474508114.2530003</v>
      </c>
    </row>
    <row r="126" spans="1:13" s="164" customFormat="1" ht="16.5" customHeight="1">
      <c r="A126" s="174" t="s">
        <v>791</v>
      </c>
      <c r="B126" s="175">
        <v>665531.955</v>
      </c>
      <c r="C126" s="175">
        <v>2057096.9980000001</v>
      </c>
      <c r="D126" s="175">
        <v>3042411.528</v>
      </c>
      <c r="E126" s="175">
        <v>4226566.043</v>
      </c>
      <c r="F126" s="175">
        <v>5047560.299</v>
      </c>
      <c r="G126" s="175">
        <v>6152716.607</v>
      </c>
      <c r="H126" s="175">
        <v>11033305.996</v>
      </c>
      <c r="I126" s="175">
        <v>10143496.419</v>
      </c>
      <c r="J126" s="175">
        <v>26298697.599999998</v>
      </c>
      <c r="K126" s="175">
        <v>24174650.421</v>
      </c>
      <c r="L126" s="175">
        <v>32359945.636</v>
      </c>
      <c r="M126" s="177">
        <v>125201979.502</v>
      </c>
    </row>
    <row r="127" spans="1:13" s="164" customFormat="1" ht="16.5" customHeight="1">
      <c r="A127" s="174" t="s">
        <v>792</v>
      </c>
      <c r="B127" s="175">
        <v>857847.525</v>
      </c>
      <c r="C127" s="175">
        <v>3082828.95</v>
      </c>
      <c r="D127" s="175">
        <v>4575300.699</v>
      </c>
      <c r="E127" s="175">
        <v>7624488.623</v>
      </c>
      <c r="F127" s="175">
        <v>9701996.993</v>
      </c>
      <c r="G127" s="175">
        <v>9468554.137999998</v>
      </c>
      <c r="H127" s="175">
        <v>19065751.829</v>
      </c>
      <c r="I127" s="175">
        <v>16781478.355</v>
      </c>
      <c r="J127" s="175">
        <v>34256414.635000005</v>
      </c>
      <c r="K127" s="175">
        <v>23760813.706</v>
      </c>
      <c r="L127" s="175">
        <v>36023086.678</v>
      </c>
      <c r="M127" s="177">
        <v>165198562.131</v>
      </c>
    </row>
    <row r="128" spans="1:13" s="164" customFormat="1" ht="16.5" customHeight="1">
      <c r="A128" s="168" t="s">
        <v>793</v>
      </c>
      <c r="B128" s="175">
        <v>3729961.7939999998</v>
      </c>
      <c r="C128" s="175">
        <v>12027852.284000002</v>
      </c>
      <c r="D128" s="175">
        <v>19680683.795</v>
      </c>
      <c r="E128" s="175">
        <v>26274579.981000002</v>
      </c>
      <c r="F128" s="175">
        <v>30838764.190999996</v>
      </c>
      <c r="G128" s="175">
        <v>32447158.708</v>
      </c>
      <c r="H128" s="175">
        <v>63266680.539</v>
      </c>
      <c r="I128" s="175">
        <v>60698552.18200001</v>
      </c>
      <c r="J128" s="175">
        <v>144355216.119</v>
      </c>
      <c r="K128" s="175">
        <v>105834509.47099999</v>
      </c>
      <c r="L128" s="175">
        <v>314963398.944</v>
      </c>
      <c r="M128" s="177">
        <v>814117358.008</v>
      </c>
    </row>
    <row r="129" spans="1:13" s="164" customFormat="1" ht="16.5" customHeight="1">
      <c r="A129" s="168" t="s">
        <v>794</v>
      </c>
      <c r="B129" s="178">
        <v>3069628.984</v>
      </c>
      <c r="C129" s="178">
        <v>9332902.54</v>
      </c>
      <c r="D129" s="178">
        <v>15016417.481000002</v>
      </c>
      <c r="E129" s="178">
        <v>18186591.898</v>
      </c>
      <c r="F129" s="178">
        <v>22019623.182</v>
      </c>
      <c r="G129" s="178">
        <v>26008751.089</v>
      </c>
      <c r="H129" s="178">
        <v>57065075.884</v>
      </c>
      <c r="I129" s="178">
        <v>61412072.100999996</v>
      </c>
      <c r="J129" s="178">
        <v>160260523.05299997</v>
      </c>
      <c r="K129" s="178">
        <v>146718765.02899998</v>
      </c>
      <c r="L129" s="178">
        <v>308904160.787</v>
      </c>
      <c r="M129" s="177">
        <v>827994512.0279999</v>
      </c>
    </row>
    <row r="130" spans="1:13" ht="17.25">
      <c r="A130" s="179" t="s">
        <v>734</v>
      </c>
      <c r="B130" s="180"/>
      <c r="C130" s="180"/>
      <c r="D130" s="180"/>
      <c r="E130" s="180"/>
      <c r="F130" s="180"/>
      <c r="G130" s="180"/>
      <c r="H130" s="180"/>
      <c r="I130" s="180"/>
      <c r="J130" s="180"/>
      <c r="K130" s="180"/>
      <c r="L130" s="180"/>
      <c r="M130" s="181"/>
    </row>
    <row r="131" spans="1:12" ht="16.5" customHeight="1">
      <c r="A131" s="159" t="s">
        <v>680</v>
      </c>
      <c r="B131" s="158"/>
      <c r="C131" s="158"/>
      <c r="D131" s="158"/>
      <c r="E131" s="158"/>
      <c r="F131" s="158"/>
      <c r="G131" s="158"/>
      <c r="H131" s="158"/>
      <c r="I131" s="158"/>
      <c r="J131" s="158"/>
      <c r="K131" s="158"/>
      <c r="L131" s="158"/>
    </row>
    <row r="132" spans="1:12" ht="16.5" customHeight="1">
      <c r="A132" s="159" t="s">
        <v>632</v>
      </c>
      <c r="B132" s="158"/>
      <c r="C132" s="158"/>
      <c r="D132" s="158"/>
      <c r="E132" s="158"/>
      <c r="F132" s="158"/>
      <c r="G132" s="158"/>
      <c r="H132" s="158"/>
      <c r="I132" s="158"/>
      <c r="J132" s="158"/>
      <c r="K132" s="158"/>
      <c r="L132" s="158"/>
    </row>
    <row r="133" spans="2:12" ht="16.5" customHeight="1" thickBot="1">
      <c r="B133" s="158"/>
      <c r="C133" s="158"/>
      <c r="D133" s="158"/>
      <c r="E133" s="158"/>
      <c r="F133" s="158"/>
      <c r="G133" s="158"/>
      <c r="H133" s="158"/>
      <c r="I133" s="158"/>
      <c r="J133" s="158"/>
      <c r="K133" s="158"/>
      <c r="L133" s="158"/>
    </row>
    <row r="134" spans="1:13" ht="16.5" customHeight="1">
      <c r="A134" s="188"/>
      <c r="B134" s="189"/>
      <c r="C134" s="190"/>
      <c r="D134" s="190"/>
      <c r="E134" s="190"/>
      <c r="F134" s="190"/>
      <c r="G134" s="190"/>
      <c r="H134" s="190"/>
      <c r="I134" s="190"/>
      <c r="J134" s="190"/>
      <c r="K134" s="190"/>
      <c r="L134" s="190"/>
      <c r="M134" s="190" t="s">
        <v>619</v>
      </c>
    </row>
    <row r="135" spans="1:13" ht="16.5" customHeight="1">
      <c r="A135" s="165"/>
      <c r="B135" s="166"/>
      <c r="C135" s="166" t="s">
        <v>682</v>
      </c>
      <c r="D135" s="166" t="s">
        <v>683</v>
      </c>
      <c r="E135" s="166" t="s">
        <v>684</v>
      </c>
      <c r="F135" s="166" t="s">
        <v>685</v>
      </c>
      <c r="G135" s="166" t="s">
        <v>686</v>
      </c>
      <c r="H135" s="166" t="s">
        <v>687</v>
      </c>
      <c r="I135" s="166" t="s">
        <v>688</v>
      </c>
      <c r="J135" s="166" t="s">
        <v>689</v>
      </c>
      <c r="K135" s="166" t="s">
        <v>690</v>
      </c>
      <c r="L135" s="166" t="s">
        <v>691</v>
      </c>
      <c r="M135" s="166" t="s">
        <v>636</v>
      </c>
    </row>
    <row r="136" spans="1:13" ht="16.5" customHeight="1">
      <c r="A136" s="167" t="s">
        <v>692</v>
      </c>
      <c r="B136" s="166" t="s">
        <v>693</v>
      </c>
      <c r="C136" s="166" t="s">
        <v>694</v>
      </c>
      <c r="D136" s="166" t="s">
        <v>695</v>
      </c>
      <c r="E136" s="166" t="s">
        <v>696</v>
      </c>
      <c r="F136" s="166" t="s">
        <v>697</v>
      </c>
      <c r="G136" s="166" t="s">
        <v>698</v>
      </c>
      <c r="H136" s="166" t="s">
        <v>699</v>
      </c>
      <c r="I136" s="166" t="s">
        <v>700</v>
      </c>
      <c r="J136" s="166" t="s">
        <v>701</v>
      </c>
      <c r="K136" s="166" t="s">
        <v>702</v>
      </c>
      <c r="L136" s="166" t="s">
        <v>703</v>
      </c>
      <c r="M136" s="166" t="s">
        <v>647</v>
      </c>
    </row>
    <row r="137" spans="1:13" ht="16.5" customHeight="1">
      <c r="A137" s="168"/>
      <c r="B137" s="191"/>
      <c r="C137" s="191"/>
      <c r="D137" s="191"/>
      <c r="E137" s="191"/>
      <c r="F137" s="191"/>
      <c r="G137" s="191"/>
      <c r="H137" s="191"/>
      <c r="I137" s="191"/>
      <c r="J137" s="191"/>
      <c r="K137" s="191"/>
      <c r="L137" s="191"/>
      <c r="M137" s="170"/>
    </row>
    <row r="138" spans="1:13" s="192" customFormat="1" ht="16.5" customHeight="1">
      <c r="A138" s="171" t="s">
        <v>795</v>
      </c>
      <c r="B138" s="172">
        <v>5506744.516</v>
      </c>
      <c r="C138" s="172">
        <v>15916492.741</v>
      </c>
      <c r="D138" s="172">
        <v>25394225.188</v>
      </c>
      <c r="E138" s="172">
        <v>34871492.049</v>
      </c>
      <c r="F138" s="172">
        <v>43264043</v>
      </c>
      <c r="G138" s="172">
        <v>47417971.738000005</v>
      </c>
      <c r="H138" s="172">
        <v>96195272.28400001</v>
      </c>
      <c r="I138" s="172">
        <v>90014002.031</v>
      </c>
      <c r="J138" s="172">
        <v>194543648.019</v>
      </c>
      <c r="K138" s="172">
        <v>131400115.121</v>
      </c>
      <c r="L138" s="172">
        <v>458888581.717</v>
      </c>
      <c r="M138" s="171">
        <v>1143412588.404</v>
      </c>
    </row>
    <row r="139" spans="1:13" ht="16.5" customHeight="1">
      <c r="A139" s="174" t="s">
        <v>796</v>
      </c>
      <c r="B139" s="175">
        <v>1585396.604</v>
      </c>
      <c r="C139" s="175">
        <v>4784652.641</v>
      </c>
      <c r="D139" s="175">
        <v>8526572.861</v>
      </c>
      <c r="E139" s="175">
        <v>11486773.047</v>
      </c>
      <c r="F139" s="175">
        <v>13412137.328</v>
      </c>
      <c r="G139" s="175">
        <v>15229836.77</v>
      </c>
      <c r="H139" s="175">
        <v>29578137.695</v>
      </c>
      <c r="I139" s="175">
        <v>26990227.167</v>
      </c>
      <c r="J139" s="175">
        <v>66173730.653000005</v>
      </c>
      <c r="K139" s="175">
        <v>51106234.997</v>
      </c>
      <c r="L139" s="175">
        <v>105379495.925</v>
      </c>
      <c r="M139" s="177">
        <v>334253195.688</v>
      </c>
    </row>
    <row r="140" spans="1:13" ht="16.5" customHeight="1">
      <c r="A140" s="174" t="s">
        <v>797</v>
      </c>
      <c r="B140" s="175">
        <v>3630462.57</v>
      </c>
      <c r="C140" s="175">
        <v>11125974.63</v>
      </c>
      <c r="D140" s="175">
        <v>16634873.63</v>
      </c>
      <c r="E140" s="175">
        <v>22150658.693000004</v>
      </c>
      <c r="F140" s="175">
        <v>23132879.401</v>
      </c>
      <c r="G140" s="175">
        <v>26085536.640999995</v>
      </c>
      <c r="H140" s="175">
        <v>50269105.406</v>
      </c>
      <c r="I140" s="175">
        <v>51127993.359</v>
      </c>
      <c r="J140" s="175">
        <v>134598455.131</v>
      </c>
      <c r="K140" s="175">
        <v>91004556.225</v>
      </c>
      <c r="L140" s="175">
        <v>171536847.473</v>
      </c>
      <c r="M140" s="177">
        <v>601297343.1589999</v>
      </c>
    </row>
    <row r="141" spans="1:13" ht="16.5" customHeight="1">
      <c r="A141" s="174" t="s">
        <v>798</v>
      </c>
      <c r="B141" s="175">
        <v>2700960.025</v>
      </c>
      <c r="C141" s="175">
        <v>8768238.999000002</v>
      </c>
      <c r="D141" s="175">
        <v>15079650.487</v>
      </c>
      <c r="E141" s="175">
        <v>19630482.846</v>
      </c>
      <c r="F141" s="175">
        <v>22710188.122</v>
      </c>
      <c r="G141" s="175">
        <v>23696768.47</v>
      </c>
      <c r="H141" s="175">
        <v>48767901.747</v>
      </c>
      <c r="I141" s="175">
        <v>47209321.184</v>
      </c>
      <c r="J141" s="175">
        <v>107179385.71100001</v>
      </c>
      <c r="K141" s="175">
        <v>67131050.31</v>
      </c>
      <c r="L141" s="175">
        <v>103613083.65900001</v>
      </c>
      <c r="M141" s="177">
        <v>466487031.56000006</v>
      </c>
    </row>
    <row r="142" spans="1:13" ht="16.5" customHeight="1">
      <c r="A142" s="174" t="s">
        <v>799</v>
      </c>
      <c r="B142" s="175">
        <v>6605732.766</v>
      </c>
      <c r="C142" s="175">
        <v>14511122.416000001</v>
      </c>
      <c r="D142" s="175">
        <v>18686541.658</v>
      </c>
      <c r="E142" s="175">
        <v>24565748.049</v>
      </c>
      <c r="F142" s="175">
        <v>30739358.39</v>
      </c>
      <c r="G142" s="175">
        <v>35512738.628000006</v>
      </c>
      <c r="H142" s="175">
        <v>74725628.37</v>
      </c>
      <c r="I142" s="175">
        <v>85176229.212</v>
      </c>
      <c r="J142" s="175">
        <v>218097591.20100003</v>
      </c>
      <c r="K142" s="175">
        <v>243885369.84100002</v>
      </c>
      <c r="L142" s="175">
        <v>983638323.1750001</v>
      </c>
      <c r="M142" s="177">
        <v>1736144383.7060003</v>
      </c>
    </row>
    <row r="143" spans="1:13" ht="16.5" customHeight="1">
      <c r="A143" s="168"/>
      <c r="B143" s="175"/>
      <c r="C143" s="175"/>
      <c r="D143" s="175"/>
      <c r="E143" s="175"/>
      <c r="F143" s="175"/>
      <c r="G143" s="175"/>
      <c r="H143" s="175"/>
      <c r="I143" s="175"/>
      <c r="J143" s="175"/>
      <c r="K143" s="175"/>
      <c r="L143" s="175"/>
      <c r="M143" s="193"/>
    </row>
    <row r="144" spans="1:13" s="196" customFormat="1" ht="16.5" customHeight="1">
      <c r="A144" s="194" t="s">
        <v>800</v>
      </c>
      <c r="B144" s="195">
        <v>447614041.52799976</v>
      </c>
      <c r="C144" s="195">
        <v>1225430529.5579998</v>
      </c>
      <c r="D144" s="195">
        <v>1878232315.3303106</v>
      </c>
      <c r="E144" s="195">
        <v>2614732083.147</v>
      </c>
      <c r="F144" s="195">
        <v>3231904600.734999</v>
      </c>
      <c r="G144" s="195">
        <v>3638956014.183999</v>
      </c>
      <c r="H144" s="195">
        <v>8050268972.488997</v>
      </c>
      <c r="I144" s="195">
        <v>8396841404.084001</v>
      </c>
      <c r="J144" s="195">
        <v>20918815619.716995</v>
      </c>
      <c r="K144" s="195">
        <v>19686350154.977997</v>
      </c>
      <c r="L144" s="195">
        <v>95669786968.30562</v>
      </c>
      <c r="M144" s="195">
        <v>165758932704.05585</v>
      </c>
    </row>
    <row r="145" spans="1:13" s="186" customFormat="1" ht="16.5" customHeight="1">
      <c r="A145" s="197"/>
      <c r="B145" s="198"/>
      <c r="C145" s="198"/>
      <c r="D145" s="198"/>
      <c r="E145" s="198"/>
      <c r="F145" s="198"/>
      <c r="G145" s="198"/>
      <c r="H145" s="198"/>
      <c r="I145" s="198"/>
      <c r="J145" s="198"/>
      <c r="K145" s="198"/>
      <c r="L145" s="198"/>
      <c r="M145" s="199"/>
    </row>
    <row r="146" spans="1:13" s="186" customFormat="1" ht="16.5" customHeight="1" thickBot="1">
      <c r="A146" s="200"/>
      <c r="B146" s="200"/>
      <c r="C146" s="200"/>
      <c r="D146" s="200"/>
      <c r="E146" s="200"/>
      <c r="F146" s="200"/>
      <c r="G146" s="200"/>
      <c r="H146" s="200"/>
      <c r="I146" s="200"/>
      <c r="J146" s="200"/>
      <c r="K146" s="200"/>
      <c r="L146" s="200"/>
      <c r="M146" s="200"/>
    </row>
    <row r="147" spans="1:13" ht="16.5" customHeight="1">
      <c r="A147" s="168"/>
      <c r="B147" s="168"/>
      <c r="C147" s="168"/>
      <c r="D147" s="168"/>
      <c r="E147" s="168"/>
      <c r="F147" s="168"/>
      <c r="G147" s="168"/>
      <c r="H147" s="168"/>
      <c r="I147" s="168"/>
      <c r="J147" s="168"/>
      <c r="K147" s="168"/>
      <c r="L147" s="168"/>
      <c r="M147" s="163" t="s">
        <v>619</v>
      </c>
    </row>
    <row r="148" spans="1:13" ht="16.5" customHeight="1">
      <c r="A148" s="165"/>
      <c r="B148" s="166"/>
      <c r="C148" s="166" t="s">
        <v>682</v>
      </c>
      <c r="D148" s="166" t="s">
        <v>683</v>
      </c>
      <c r="E148" s="166" t="s">
        <v>684</v>
      </c>
      <c r="F148" s="166" t="s">
        <v>685</v>
      </c>
      <c r="G148" s="166" t="s">
        <v>686</v>
      </c>
      <c r="H148" s="166" t="s">
        <v>687</v>
      </c>
      <c r="I148" s="166" t="s">
        <v>688</v>
      </c>
      <c r="J148" s="166" t="s">
        <v>689</v>
      </c>
      <c r="K148" s="166" t="s">
        <v>690</v>
      </c>
      <c r="L148" s="166" t="s">
        <v>691</v>
      </c>
      <c r="M148" s="166" t="s">
        <v>636</v>
      </c>
    </row>
    <row r="149" spans="1:13" ht="16.5" customHeight="1">
      <c r="A149" s="167" t="s">
        <v>801</v>
      </c>
      <c r="B149" s="166" t="s">
        <v>693</v>
      </c>
      <c r="C149" s="166" t="s">
        <v>694</v>
      </c>
      <c r="D149" s="166" t="s">
        <v>695</v>
      </c>
      <c r="E149" s="166" t="s">
        <v>696</v>
      </c>
      <c r="F149" s="166" t="s">
        <v>697</v>
      </c>
      <c r="G149" s="166" t="s">
        <v>698</v>
      </c>
      <c r="H149" s="166" t="s">
        <v>699</v>
      </c>
      <c r="I149" s="166" t="s">
        <v>700</v>
      </c>
      <c r="J149" s="166" t="s">
        <v>701</v>
      </c>
      <c r="K149" s="166" t="s">
        <v>702</v>
      </c>
      <c r="L149" s="166" t="s">
        <v>703</v>
      </c>
      <c r="M149" s="166" t="s">
        <v>647</v>
      </c>
    </row>
    <row r="150" spans="1:13" ht="16.5" customHeight="1">
      <c r="A150" s="168"/>
      <c r="B150" s="187"/>
      <c r="C150" s="187"/>
      <c r="D150" s="187"/>
      <c r="E150" s="187"/>
      <c r="F150" s="187"/>
      <c r="G150" s="187"/>
      <c r="H150" s="187"/>
      <c r="I150" s="187"/>
      <c r="J150" s="187"/>
      <c r="K150" s="187"/>
      <c r="L150" s="187"/>
      <c r="M150" s="170"/>
    </row>
    <row r="151" spans="1:13" s="164" customFormat="1" ht="16.5" customHeight="1">
      <c r="A151" s="174" t="s">
        <v>802</v>
      </c>
      <c r="B151" s="172">
        <v>10317160.806</v>
      </c>
      <c r="C151" s="172">
        <v>30338741.862</v>
      </c>
      <c r="D151" s="172">
        <v>48784359.045</v>
      </c>
      <c r="E151" s="172">
        <v>73067443.82</v>
      </c>
      <c r="F151" s="172">
        <v>86949195.398</v>
      </c>
      <c r="G151" s="172">
        <v>100759919.731</v>
      </c>
      <c r="H151" s="172">
        <v>251550960.81</v>
      </c>
      <c r="I151" s="172">
        <v>297167366.60899997</v>
      </c>
      <c r="J151" s="172">
        <v>768302842.41</v>
      </c>
      <c r="K151" s="172">
        <v>691419493.724</v>
      </c>
      <c r="L151" s="172">
        <v>4100119278.094</v>
      </c>
      <c r="M151" s="171">
        <v>6458776762.309</v>
      </c>
    </row>
    <row r="152" spans="1:13" s="164" customFormat="1" ht="16.5" customHeight="1">
      <c r="A152" s="174" t="s">
        <v>713</v>
      </c>
      <c r="B152" s="175">
        <v>613456.095</v>
      </c>
      <c r="C152" s="175">
        <v>1944741.803</v>
      </c>
      <c r="D152" s="175">
        <v>3109934.9570000004</v>
      </c>
      <c r="E152" s="175">
        <v>4717082.374000001</v>
      </c>
      <c r="F152" s="175">
        <v>5508608.614</v>
      </c>
      <c r="G152" s="175">
        <v>6202227.451</v>
      </c>
      <c r="H152" s="175">
        <v>10218685.820999999</v>
      </c>
      <c r="I152" s="175">
        <v>9061003.454</v>
      </c>
      <c r="J152" s="175">
        <v>20896375.91</v>
      </c>
      <c r="K152" s="175">
        <v>14301550.895</v>
      </c>
      <c r="L152" s="175">
        <v>31009614.038000003</v>
      </c>
      <c r="M152" s="177">
        <v>107583281.412</v>
      </c>
    </row>
    <row r="153" spans="1:13" s="164" customFormat="1" ht="16.5" customHeight="1">
      <c r="A153" s="174" t="s">
        <v>803</v>
      </c>
      <c r="B153" s="175">
        <v>3220143.1399</v>
      </c>
      <c r="C153" s="175">
        <v>9840989.559</v>
      </c>
      <c r="D153" s="175">
        <v>15508299.272999998</v>
      </c>
      <c r="E153" s="175">
        <v>20948896.311</v>
      </c>
      <c r="F153" s="175">
        <v>26365173.057</v>
      </c>
      <c r="G153" s="175">
        <v>27723476.956</v>
      </c>
      <c r="H153" s="175">
        <v>48446045.342</v>
      </c>
      <c r="I153" s="175">
        <v>39971492.651999995</v>
      </c>
      <c r="J153" s="175">
        <v>69207767.59400001</v>
      </c>
      <c r="K153" s="175">
        <v>43161533.77</v>
      </c>
      <c r="L153" s="175">
        <v>93533587.101</v>
      </c>
      <c r="M153" s="177">
        <v>397927404.75490004</v>
      </c>
    </row>
    <row r="154" spans="1:13" s="164" customFormat="1" ht="16.5" customHeight="1">
      <c r="A154" s="174" t="s">
        <v>804</v>
      </c>
      <c r="B154" s="175">
        <v>720360.1529999999</v>
      </c>
      <c r="C154" s="175">
        <v>1934766.318</v>
      </c>
      <c r="D154" s="175">
        <v>3451572.183</v>
      </c>
      <c r="E154" s="175">
        <v>4583714</v>
      </c>
      <c r="F154" s="175">
        <v>6427918.578000001</v>
      </c>
      <c r="G154" s="175">
        <v>6278073.1899999995</v>
      </c>
      <c r="H154" s="175">
        <v>12863516.515</v>
      </c>
      <c r="I154" s="175">
        <v>11426705.292</v>
      </c>
      <c r="J154" s="175">
        <v>20611300.5</v>
      </c>
      <c r="K154" s="175">
        <v>12025392.49</v>
      </c>
      <c r="L154" s="175">
        <v>10780180.856</v>
      </c>
      <c r="M154" s="177">
        <v>91103500.075</v>
      </c>
    </row>
    <row r="155" spans="1:13" s="164" customFormat="1" ht="16.5" customHeight="1">
      <c r="A155" s="174" t="s">
        <v>805</v>
      </c>
      <c r="B155" s="175">
        <v>4936724.7809999995</v>
      </c>
      <c r="C155" s="175">
        <v>13570491.048</v>
      </c>
      <c r="D155" s="175">
        <v>19310916.858999997</v>
      </c>
      <c r="E155" s="175">
        <v>29742552.53</v>
      </c>
      <c r="F155" s="175">
        <v>37544747.563999996</v>
      </c>
      <c r="G155" s="175">
        <v>37630479.649000004</v>
      </c>
      <c r="H155" s="175">
        <v>72175601.083</v>
      </c>
      <c r="I155" s="175">
        <v>68957072.739</v>
      </c>
      <c r="J155" s="175">
        <v>132830961.85800001</v>
      </c>
      <c r="K155" s="175">
        <v>102170160.36600001</v>
      </c>
      <c r="L155" s="175">
        <v>724238604.0689999</v>
      </c>
      <c r="M155" s="177">
        <v>1243108312.546</v>
      </c>
    </row>
    <row r="156" spans="1:13" s="164" customFormat="1" ht="16.5" customHeight="1">
      <c r="A156" s="174"/>
      <c r="B156" s="175"/>
      <c r="C156" s="175"/>
      <c r="D156" s="175"/>
      <c r="E156" s="175"/>
      <c r="F156" s="175"/>
      <c r="G156" s="175"/>
      <c r="H156" s="175"/>
      <c r="I156" s="175"/>
      <c r="J156" s="175"/>
      <c r="K156" s="175"/>
      <c r="L156" s="175"/>
      <c r="M156" s="177"/>
    </row>
    <row r="157" spans="1:13" s="164" customFormat="1" ht="16.5" customHeight="1">
      <c r="A157" s="174" t="s">
        <v>806</v>
      </c>
      <c r="B157" s="175">
        <v>19877710.382999998</v>
      </c>
      <c r="C157" s="175">
        <v>56134669.01</v>
      </c>
      <c r="D157" s="175">
        <v>86557841.54100001</v>
      </c>
      <c r="E157" s="175">
        <v>112511627.42999999</v>
      </c>
      <c r="F157" s="175">
        <v>139357764.098</v>
      </c>
      <c r="G157" s="175">
        <v>155526376.727</v>
      </c>
      <c r="H157" s="175">
        <v>331597819.57</v>
      </c>
      <c r="I157" s="175">
        <v>340867428.55899996</v>
      </c>
      <c r="J157" s="175">
        <v>834517980.0799999</v>
      </c>
      <c r="K157" s="175">
        <v>770715980.313</v>
      </c>
      <c r="L157" s="175">
        <v>2189498622.777</v>
      </c>
      <c r="M157" s="177">
        <v>5037163820.488</v>
      </c>
    </row>
    <row r="158" spans="1:13" s="164" customFormat="1" ht="16.5" customHeight="1">
      <c r="A158" s="174" t="s">
        <v>807</v>
      </c>
      <c r="B158" s="175">
        <v>1594907.6630000002</v>
      </c>
      <c r="C158" s="175">
        <v>5214393.149</v>
      </c>
      <c r="D158" s="175">
        <v>8264561.703000001</v>
      </c>
      <c r="E158" s="175">
        <v>11032302.647</v>
      </c>
      <c r="F158" s="175">
        <v>14748616.811999999</v>
      </c>
      <c r="G158" s="175">
        <v>16773093.534000002</v>
      </c>
      <c r="H158" s="175">
        <v>36645652.525000006</v>
      </c>
      <c r="I158" s="175">
        <v>34815425.82</v>
      </c>
      <c r="J158" s="175">
        <v>74346281.038</v>
      </c>
      <c r="K158" s="175">
        <v>60394388.554000005</v>
      </c>
      <c r="L158" s="175">
        <v>116051965.67899999</v>
      </c>
      <c r="M158" s="177">
        <v>379881589.1240001</v>
      </c>
    </row>
    <row r="159" spans="1:13" s="164" customFormat="1" ht="16.5" customHeight="1">
      <c r="A159" s="174" t="s">
        <v>808</v>
      </c>
      <c r="B159" s="175">
        <v>917377.144</v>
      </c>
      <c r="C159" s="175">
        <v>2198921.641</v>
      </c>
      <c r="D159" s="175">
        <v>3628217.478</v>
      </c>
      <c r="E159" s="175">
        <v>5168594.489</v>
      </c>
      <c r="F159" s="175">
        <v>5409852.802</v>
      </c>
      <c r="G159" s="175">
        <v>5838396.194</v>
      </c>
      <c r="H159" s="175">
        <v>11350550.177000001</v>
      </c>
      <c r="I159" s="175">
        <v>10144853.206</v>
      </c>
      <c r="J159" s="175">
        <v>22637298.29</v>
      </c>
      <c r="K159" s="175">
        <v>13395978.58</v>
      </c>
      <c r="L159" s="175">
        <v>12669184.72</v>
      </c>
      <c r="M159" s="177">
        <v>93359224.721</v>
      </c>
    </row>
    <row r="160" spans="1:13" s="164" customFormat="1" ht="16.5" customHeight="1">
      <c r="A160" s="174" t="s">
        <v>809</v>
      </c>
      <c r="B160" s="175">
        <v>5244418.858</v>
      </c>
      <c r="C160" s="175">
        <v>18189802.516</v>
      </c>
      <c r="D160" s="175">
        <v>32177563.445</v>
      </c>
      <c r="E160" s="175">
        <v>38444289.322</v>
      </c>
      <c r="F160" s="175">
        <v>40464645.246</v>
      </c>
      <c r="G160" s="175">
        <v>39163084.521</v>
      </c>
      <c r="H160" s="175">
        <v>75954926.025</v>
      </c>
      <c r="I160" s="175">
        <v>62136317.655999996</v>
      </c>
      <c r="J160" s="175">
        <v>131176083.80000001</v>
      </c>
      <c r="K160" s="175">
        <v>79034250.322</v>
      </c>
      <c r="L160" s="175">
        <v>211478029.812</v>
      </c>
      <c r="M160" s="177">
        <v>733463411.523</v>
      </c>
    </row>
    <row r="161" spans="1:13" s="164" customFormat="1" ht="16.5" customHeight="1">
      <c r="A161" s="174" t="s">
        <v>810</v>
      </c>
      <c r="B161" s="175">
        <v>944819.895</v>
      </c>
      <c r="C161" s="175">
        <v>2496532.835</v>
      </c>
      <c r="D161" s="177">
        <v>3862092.642</v>
      </c>
      <c r="E161" s="177">
        <v>4671731.352000001</v>
      </c>
      <c r="F161" s="175">
        <v>5821805.8319999995</v>
      </c>
      <c r="G161" s="175">
        <v>7067483.878999999</v>
      </c>
      <c r="H161" s="175">
        <v>12427787.572</v>
      </c>
      <c r="I161" s="175">
        <v>9320407.319</v>
      </c>
      <c r="J161" s="175">
        <v>12834962.155</v>
      </c>
      <c r="K161" s="175">
        <v>8415656.524</v>
      </c>
      <c r="L161" s="175">
        <v>14828722.434</v>
      </c>
      <c r="M161" s="177">
        <v>82692002.439</v>
      </c>
    </row>
    <row r="162" spans="1:13" s="164" customFormat="1" ht="16.5" customHeight="1">
      <c r="A162" s="174"/>
      <c r="B162" s="175"/>
      <c r="C162" s="175"/>
      <c r="D162" s="177"/>
      <c r="E162" s="177"/>
      <c r="F162" s="175"/>
      <c r="G162" s="175"/>
      <c r="H162" s="175"/>
      <c r="I162" s="175"/>
      <c r="J162" s="175"/>
      <c r="K162" s="175"/>
      <c r="L162" s="175"/>
      <c r="M162" s="177"/>
    </row>
    <row r="163" spans="1:13" s="164" customFormat="1" ht="16.5" customHeight="1">
      <c r="A163" s="174" t="s">
        <v>732</v>
      </c>
      <c r="B163" s="175">
        <v>2915438.751</v>
      </c>
      <c r="C163" s="175">
        <v>7116301.359999999</v>
      </c>
      <c r="D163" s="175">
        <v>9618113.92</v>
      </c>
      <c r="E163" s="175">
        <v>12990338.28</v>
      </c>
      <c r="F163" s="175">
        <v>16703095.075</v>
      </c>
      <c r="G163" s="175">
        <v>18703932.557</v>
      </c>
      <c r="H163" s="175">
        <v>41026795.596</v>
      </c>
      <c r="I163" s="175">
        <v>45271953.574</v>
      </c>
      <c r="J163" s="175">
        <v>114608844.245</v>
      </c>
      <c r="K163" s="175">
        <v>107410515.081</v>
      </c>
      <c r="L163" s="175">
        <v>613209339.469</v>
      </c>
      <c r="M163" s="177">
        <v>989574667.908</v>
      </c>
    </row>
    <row r="164" spans="1:13" s="164" customFormat="1" ht="16.5" customHeight="1">
      <c r="A164" s="174" t="s">
        <v>811</v>
      </c>
      <c r="B164" s="175">
        <v>1324753.6230000001</v>
      </c>
      <c r="C164" s="175">
        <v>2989772.8090000004</v>
      </c>
      <c r="D164" s="175">
        <v>3790714.9650000003</v>
      </c>
      <c r="E164" s="175">
        <v>5634160.2069999995</v>
      </c>
      <c r="F164" s="175">
        <v>6293983.172</v>
      </c>
      <c r="G164" s="175">
        <v>6859141.251</v>
      </c>
      <c r="H164" s="175">
        <v>18205096.771</v>
      </c>
      <c r="I164" s="175">
        <v>19724241.277000003</v>
      </c>
      <c r="J164" s="175">
        <v>52716202.85700001</v>
      </c>
      <c r="K164" s="175">
        <v>51588958.096999995</v>
      </c>
      <c r="L164" s="175">
        <v>495622105.918</v>
      </c>
      <c r="M164" s="177">
        <v>664749130.947</v>
      </c>
    </row>
    <row r="165" spans="1:13" s="164" customFormat="1" ht="16.5" customHeight="1">
      <c r="A165" s="174" t="s">
        <v>812</v>
      </c>
      <c r="B165" s="177">
        <v>888591.6570000001</v>
      </c>
      <c r="C165" s="177">
        <v>2992799.176</v>
      </c>
      <c r="D165" s="177">
        <v>4751592.55</v>
      </c>
      <c r="E165" s="177">
        <v>6818291.058</v>
      </c>
      <c r="F165" s="177">
        <v>7999860.441000001</v>
      </c>
      <c r="G165" s="177">
        <v>8859593.537999999</v>
      </c>
      <c r="H165" s="177">
        <v>14440770.134</v>
      </c>
      <c r="I165" s="177">
        <v>11411694.364999998</v>
      </c>
      <c r="J165" s="177">
        <v>25986386.038000003</v>
      </c>
      <c r="K165" s="177">
        <v>17900736.939</v>
      </c>
      <c r="L165" s="177">
        <v>49198417.596</v>
      </c>
      <c r="M165" s="177">
        <v>151248733.49199998</v>
      </c>
    </row>
    <row r="166" spans="1:13" s="164" customFormat="1" ht="16.5" customHeight="1">
      <c r="A166" s="174" t="s">
        <v>813</v>
      </c>
      <c r="B166" s="177">
        <v>2339859.4779999997</v>
      </c>
      <c r="C166" s="177">
        <v>7470523.922</v>
      </c>
      <c r="D166" s="177">
        <v>10831612.342999998</v>
      </c>
      <c r="E166" s="177">
        <v>15725660.323</v>
      </c>
      <c r="F166" s="177">
        <v>17105422.15</v>
      </c>
      <c r="G166" s="177">
        <v>18450195.029000003</v>
      </c>
      <c r="H166" s="177">
        <v>39842829.445</v>
      </c>
      <c r="I166" s="177">
        <v>36235118.289000005</v>
      </c>
      <c r="J166" s="177">
        <v>70227227.206</v>
      </c>
      <c r="K166" s="177">
        <v>64447867.958000004</v>
      </c>
      <c r="L166" s="177">
        <v>285099767.94200003</v>
      </c>
      <c r="M166" s="177">
        <v>567776084.085</v>
      </c>
    </row>
    <row r="167" spans="1:13" s="164" customFormat="1" ht="16.5" customHeight="1">
      <c r="A167" s="174" t="s">
        <v>814</v>
      </c>
      <c r="B167" s="177">
        <v>1062547.7304</v>
      </c>
      <c r="C167" s="177">
        <v>2691604.075</v>
      </c>
      <c r="D167" s="177">
        <v>4820084.071</v>
      </c>
      <c r="E167" s="177">
        <v>7128743.251999999</v>
      </c>
      <c r="F167" s="177">
        <v>7012991.704</v>
      </c>
      <c r="G167" s="177">
        <v>6829381.8149999995</v>
      </c>
      <c r="H167" s="177">
        <v>11616212.719999999</v>
      </c>
      <c r="I167" s="177">
        <v>8902960.985</v>
      </c>
      <c r="J167" s="177">
        <v>19475482.406999998</v>
      </c>
      <c r="K167" s="177">
        <v>11514779.226999998</v>
      </c>
      <c r="L167" s="177">
        <v>38031251.975999996</v>
      </c>
      <c r="M167" s="177">
        <v>119086039.96239999</v>
      </c>
    </row>
    <row r="168" spans="1:13" s="164" customFormat="1" ht="16.5" customHeight="1">
      <c r="A168" s="174"/>
      <c r="B168" s="177"/>
      <c r="C168" s="177"/>
      <c r="D168" s="177"/>
      <c r="E168" s="177"/>
      <c r="F168" s="177"/>
      <c r="G168" s="177"/>
      <c r="H168" s="177"/>
      <c r="I168" s="177"/>
      <c r="J168" s="177"/>
      <c r="K168" s="177"/>
      <c r="L168" s="177"/>
      <c r="M168" s="177"/>
    </row>
    <row r="169" spans="1:13" s="164" customFormat="1" ht="16.5" customHeight="1">
      <c r="A169" s="174" t="s">
        <v>815</v>
      </c>
      <c r="B169" s="177">
        <v>11006269.063000001</v>
      </c>
      <c r="C169" s="177">
        <v>35957841.512</v>
      </c>
      <c r="D169" s="177">
        <v>58840485.182</v>
      </c>
      <c r="E169" s="177">
        <v>82462303.33999999</v>
      </c>
      <c r="F169" s="177">
        <v>98386450.442</v>
      </c>
      <c r="G169" s="177">
        <v>106195358.61</v>
      </c>
      <c r="H169" s="177">
        <v>218457273.036</v>
      </c>
      <c r="I169" s="177">
        <v>219016273.148</v>
      </c>
      <c r="J169" s="177">
        <v>480330092.717</v>
      </c>
      <c r="K169" s="177">
        <v>368078219.6779999</v>
      </c>
      <c r="L169" s="177">
        <v>654312940.953</v>
      </c>
      <c r="M169" s="177">
        <v>2333043507.681</v>
      </c>
    </row>
    <row r="170" spans="1:13" s="164" customFormat="1" ht="16.5" customHeight="1">
      <c r="A170" s="174" t="s">
        <v>816</v>
      </c>
      <c r="B170" s="177">
        <v>4012416.5609999998</v>
      </c>
      <c r="C170" s="177">
        <v>10818789.994</v>
      </c>
      <c r="D170" s="177">
        <v>16129043.292999998</v>
      </c>
      <c r="E170" s="177">
        <v>23643142.085000005</v>
      </c>
      <c r="F170" s="177">
        <v>31212987.494</v>
      </c>
      <c r="G170" s="177">
        <v>32972865.143</v>
      </c>
      <c r="H170" s="177">
        <v>60635133.743</v>
      </c>
      <c r="I170" s="177">
        <v>51740838.494</v>
      </c>
      <c r="J170" s="177">
        <v>97259367.39</v>
      </c>
      <c r="K170" s="177">
        <v>61106354.734</v>
      </c>
      <c r="L170" s="177">
        <v>194225340.96</v>
      </c>
      <c r="M170" s="177">
        <v>583756279.891</v>
      </c>
    </row>
    <row r="171" spans="1:13" s="164" customFormat="1" ht="16.5" customHeight="1">
      <c r="A171" s="177" t="s">
        <v>817</v>
      </c>
      <c r="B171" s="177">
        <v>2149501.737</v>
      </c>
      <c r="C171" s="177">
        <v>7046066.12</v>
      </c>
      <c r="D171" s="177">
        <v>11457549.255</v>
      </c>
      <c r="E171" s="177">
        <v>17260901.421</v>
      </c>
      <c r="F171" s="177">
        <v>19767774.722</v>
      </c>
      <c r="G171" s="177">
        <v>21290499.265</v>
      </c>
      <c r="H171" s="177">
        <v>44515307.79000001</v>
      </c>
      <c r="I171" s="177">
        <v>40099678.639</v>
      </c>
      <c r="J171" s="177">
        <v>76572966.97799999</v>
      </c>
      <c r="K171" s="177">
        <v>45183995.509</v>
      </c>
      <c r="L171" s="177">
        <v>58795007.863</v>
      </c>
      <c r="M171" s="177">
        <v>344139249.29899997</v>
      </c>
    </row>
    <row r="172" spans="1:13" s="164" customFormat="1" ht="16.5" customHeight="1">
      <c r="A172" s="168" t="s">
        <v>818</v>
      </c>
      <c r="B172" s="193">
        <v>575492.581</v>
      </c>
      <c r="C172" s="193">
        <v>1457175.7580000001</v>
      </c>
      <c r="D172" s="193">
        <v>2176647.691</v>
      </c>
      <c r="E172" s="193">
        <v>3336969.789</v>
      </c>
      <c r="F172" s="193">
        <v>4054007.678</v>
      </c>
      <c r="G172" s="193">
        <v>4018047.8079999997</v>
      </c>
      <c r="H172" s="193">
        <v>9836989.695</v>
      </c>
      <c r="I172" s="193">
        <v>7723392.09</v>
      </c>
      <c r="J172" s="193">
        <v>18155546.238</v>
      </c>
      <c r="K172" s="193">
        <v>14287966.908</v>
      </c>
      <c r="L172" s="193">
        <v>109440872.31300001</v>
      </c>
      <c r="M172" s="177">
        <v>175063108.54900002</v>
      </c>
    </row>
    <row r="173" spans="1:13" s="164" customFormat="1" ht="16.5" customHeight="1">
      <c r="A173" s="168" t="s">
        <v>819</v>
      </c>
      <c r="B173" s="193">
        <v>7309343.457</v>
      </c>
      <c r="C173" s="193">
        <v>22297469.333000004</v>
      </c>
      <c r="D173" s="193">
        <v>37274646.039</v>
      </c>
      <c r="E173" s="193">
        <v>46595503.708</v>
      </c>
      <c r="F173" s="193">
        <v>53610882.223</v>
      </c>
      <c r="G173" s="193">
        <v>54735544.966</v>
      </c>
      <c r="H173" s="193">
        <v>107788824.89900002</v>
      </c>
      <c r="I173" s="193">
        <v>94509528.648</v>
      </c>
      <c r="J173" s="193">
        <v>209855770.00699997</v>
      </c>
      <c r="K173" s="193">
        <v>147560327.359</v>
      </c>
      <c r="L173" s="193">
        <v>607789213.732</v>
      </c>
      <c r="M173" s="177">
        <v>1389327054.3709998</v>
      </c>
    </row>
    <row r="174" spans="1:13" s="202" customFormat="1" ht="17.25">
      <c r="A174" s="179" t="s">
        <v>734</v>
      </c>
      <c r="B174" s="201"/>
      <c r="C174" s="201"/>
      <c r="D174" s="201"/>
      <c r="E174" s="201"/>
      <c r="F174" s="201"/>
      <c r="G174" s="201"/>
      <c r="H174" s="201"/>
      <c r="I174" s="201"/>
      <c r="J174" s="201"/>
      <c r="K174" s="201"/>
      <c r="L174" s="201"/>
      <c r="M174" s="201"/>
    </row>
    <row r="175" spans="1:13" ht="16.5" customHeight="1">
      <c r="A175" s="159" t="s">
        <v>680</v>
      </c>
      <c r="B175" s="203"/>
      <c r="C175" s="203"/>
      <c r="D175" s="203"/>
      <c r="E175" s="203"/>
      <c r="F175" s="203"/>
      <c r="G175" s="203"/>
      <c r="H175" s="203"/>
      <c r="I175" s="203"/>
      <c r="J175" s="203"/>
      <c r="K175" s="203"/>
      <c r="L175" s="203"/>
      <c r="M175" s="203"/>
    </row>
    <row r="176" spans="1:13" ht="16.5" customHeight="1">
      <c r="A176" s="159" t="s">
        <v>632</v>
      </c>
      <c r="B176" s="204"/>
      <c r="C176" s="204"/>
      <c r="D176" s="204"/>
      <c r="E176" s="204"/>
      <c r="F176" s="204"/>
      <c r="G176" s="204"/>
      <c r="H176" s="204"/>
      <c r="I176" s="204"/>
      <c r="J176" s="204"/>
      <c r="K176" s="204"/>
      <c r="L176" s="204"/>
      <c r="M176" s="204"/>
    </row>
    <row r="177" spans="2:12" ht="16.5" customHeight="1" thickBot="1">
      <c r="B177" s="158"/>
      <c r="C177" s="158"/>
      <c r="D177" s="158"/>
      <c r="E177" s="158"/>
      <c r="F177" s="158"/>
      <c r="G177" s="158"/>
      <c r="H177" s="158"/>
      <c r="I177" s="158"/>
      <c r="J177" s="158"/>
      <c r="K177" s="158"/>
      <c r="L177" s="158"/>
    </row>
    <row r="178" spans="1:13" ht="16.5" customHeight="1">
      <c r="A178" s="161"/>
      <c r="B178" s="182"/>
      <c r="C178" s="163"/>
      <c r="D178" s="163"/>
      <c r="E178" s="163"/>
      <c r="F178" s="163"/>
      <c r="G178" s="163"/>
      <c r="H178" s="163"/>
      <c r="I178" s="163"/>
      <c r="J178" s="163"/>
      <c r="K178" s="163"/>
      <c r="L178" s="163"/>
      <c r="M178" s="163" t="s">
        <v>619</v>
      </c>
    </row>
    <row r="179" spans="1:13" ht="16.5" customHeight="1">
      <c r="A179" s="165"/>
      <c r="B179" s="166"/>
      <c r="C179" s="166" t="s">
        <v>682</v>
      </c>
      <c r="D179" s="166" t="s">
        <v>683</v>
      </c>
      <c r="E179" s="166" t="s">
        <v>684</v>
      </c>
      <c r="F179" s="166" t="s">
        <v>685</v>
      </c>
      <c r="G179" s="166" t="s">
        <v>686</v>
      </c>
      <c r="H179" s="166" t="s">
        <v>687</v>
      </c>
      <c r="I179" s="166" t="s">
        <v>688</v>
      </c>
      <c r="J179" s="166" t="s">
        <v>689</v>
      </c>
      <c r="K179" s="166" t="s">
        <v>690</v>
      </c>
      <c r="L179" s="166" t="s">
        <v>691</v>
      </c>
      <c r="M179" s="166" t="s">
        <v>636</v>
      </c>
    </row>
    <row r="180" spans="1:13" ht="16.5" customHeight="1">
      <c r="A180" s="167" t="s">
        <v>801</v>
      </c>
      <c r="B180" s="166" t="s">
        <v>693</v>
      </c>
      <c r="C180" s="166" t="s">
        <v>694</v>
      </c>
      <c r="D180" s="166" t="s">
        <v>695</v>
      </c>
      <c r="E180" s="166" t="s">
        <v>696</v>
      </c>
      <c r="F180" s="166" t="s">
        <v>697</v>
      </c>
      <c r="G180" s="166" t="s">
        <v>698</v>
      </c>
      <c r="H180" s="166" t="s">
        <v>699</v>
      </c>
      <c r="I180" s="166" t="s">
        <v>700</v>
      </c>
      <c r="J180" s="166" t="s">
        <v>701</v>
      </c>
      <c r="K180" s="166" t="s">
        <v>702</v>
      </c>
      <c r="L180" s="166" t="s">
        <v>703</v>
      </c>
      <c r="M180" s="166" t="s">
        <v>647</v>
      </c>
    </row>
    <row r="181" spans="1:13" ht="16.5" customHeight="1">
      <c r="A181" s="168"/>
      <c r="B181" s="187"/>
      <c r="C181" s="187"/>
      <c r="D181" s="187"/>
      <c r="E181" s="187"/>
      <c r="F181" s="187"/>
      <c r="G181" s="187"/>
      <c r="H181" s="187"/>
      <c r="I181" s="187"/>
      <c r="J181" s="187"/>
      <c r="K181" s="187"/>
      <c r="L181" s="187"/>
      <c r="M181" s="170"/>
    </row>
    <row r="182" spans="1:13" s="164" customFormat="1" ht="16.5" customHeight="1">
      <c r="A182" s="174" t="s">
        <v>909</v>
      </c>
      <c r="B182" s="171">
        <v>3158005.787</v>
      </c>
      <c r="C182" s="171">
        <v>8666899.65</v>
      </c>
      <c r="D182" s="171">
        <v>15302668.047999999</v>
      </c>
      <c r="E182" s="171">
        <v>20417208.735999998</v>
      </c>
      <c r="F182" s="171">
        <v>23261952.001999997</v>
      </c>
      <c r="G182" s="171">
        <v>27223065.483999997</v>
      </c>
      <c r="H182" s="171">
        <v>61668581.515</v>
      </c>
      <c r="I182" s="171">
        <v>63667824.221</v>
      </c>
      <c r="J182" s="171">
        <v>148146642.694</v>
      </c>
      <c r="K182" s="171">
        <v>117782536.714</v>
      </c>
      <c r="L182" s="171">
        <v>429334182.922</v>
      </c>
      <c r="M182" s="171">
        <v>918629567.773</v>
      </c>
    </row>
    <row r="183" spans="1:13" s="164" customFormat="1" ht="16.5" customHeight="1">
      <c r="A183" s="174" t="s">
        <v>910</v>
      </c>
      <c r="B183" s="177">
        <v>831161.777</v>
      </c>
      <c r="C183" s="177">
        <v>2799152.006</v>
      </c>
      <c r="D183" s="177">
        <v>5432496.782</v>
      </c>
      <c r="E183" s="177">
        <v>6762184.941</v>
      </c>
      <c r="F183" s="177">
        <v>10179073.616</v>
      </c>
      <c r="G183" s="177">
        <v>10498744.465</v>
      </c>
      <c r="H183" s="177">
        <v>23316883.165</v>
      </c>
      <c r="I183" s="177">
        <v>25962727.505</v>
      </c>
      <c r="J183" s="177">
        <v>57719275.747999996</v>
      </c>
      <c r="K183" s="177">
        <v>51329183.07</v>
      </c>
      <c r="L183" s="177">
        <v>111114730.126</v>
      </c>
      <c r="M183" s="177">
        <v>305945613.201</v>
      </c>
    </row>
    <row r="184" spans="1:13" s="164" customFormat="1" ht="16.5" customHeight="1">
      <c r="A184" s="174" t="s">
        <v>911</v>
      </c>
      <c r="B184" s="177">
        <v>1980979.517</v>
      </c>
      <c r="C184" s="177">
        <v>5793903.024</v>
      </c>
      <c r="D184" s="177">
        <v>9541015.559999999</v>
      </c>
      <c r="E184" s="177">
        <v>14439885</v>
      </c>
      <c r="F184" s="177">
        <v>15486731.098</v>
      </c>
      <c r="G184" s="177">
        <v>12779624.002999999</v>
      </c>
      <c r="H184" s="177">
        <v>24296665.240000002</v>
      </c>
      <c r="I184" s="177">
        <v>18007225.795</v>
      </c>
      <c r="J184" s="177">
        <v>36474014.451</v>
      </c>
      <c r="K184" s="177">
        <v>22880486.477</v>
      </c>
      <c r="L184" s="177">
        <v>87034581.808</v>
      </c>
      <c r="M184" s="177">
        <v>248715111.973</v>
      </c>
    </row>
    <row r="185" spans="1:13" s="164" customFormat="1" ht="16.5" customHeight="1">
      <c r="A185" s="174" t="s">
        <v>912</v>
      </c>
      <c r="B185" s="177">
        <v>16691860.946</v>
      </c>
      <c r="C185" s="177">
        <v>52099707.32100001</v>
      </c>
      <c r="D185" s="177">
        <v>81887777.201</v>
      </c>
      <c r="E185" s="177">
        <v>117499750.464</v>
      </c>
      <c r="F185" s="177">
        <v>142508145.453</v>
      </c>
      <c r="G185" s="177">
        <v>147578336.32299998</v>
      </c>
      <c r="H185" s="177">
        <v>288839143.475</v>
      </c>
      <c r="I185" s="177">
        <v>278308552.82500005</v>
      </c>
      <c r="J185" s="177">
        <v>600589922.0439999</v>
      </c>
      <c r="K185" s="177">
        <v>473200006.60300004</v>
      </c>
      <c r="L185" s="177">
        <v>910195808.7139999</v>
      </c>
      <c r="M185" s="177">
        <v>3109399011.3689995</v>
      </c>
    </row>
    <row r="186" spans="1:13" s="164" customFormat="1" ht="16.5" customHeight="1">
      <c r="A186" s="174" t="s">
        <v>913</v>
      </c>
      <c r="B186" s="177">
        <v>19049139.42</v>
      </c>
      <c r="C186" s="177">
        <v>67661897.35100001</v>
      </c>
      <c r="D186" s="177">
        <v>113238213.65100002</v>
      </c>
      <c r="E186" s="177">
        <v>154527017.318</v>
      </c>
      <c r="F186" s="177">
        <v>177204641.541</v>
      </c>
      <c r="G186" s="177">
        <v>176123208.21600002</v>
      </c>
      <c r="H186" s="177">
        <v>347748096.32299995</v>
      </c>
      <c r="I186" s="177">
        <v>307203174.774</v>
      </c>
      <c r="J186" s="177">
        <v>586775521.9850001</v>
      </c>
      <c r="K186" s="177">
        <v>398277158.377</v>
      </c>
      <c r="L186" s="177">
        <v>1899041861.494</v>
      </c>
      <c r="M186" s="177">
        <v>4246849930.45</v>
      </c>
    </row>
    <row r="187" spans="1:13" s="164" customFormat="1" ht="16.5" customHeight="1">
      <c r="A187" s="174"/>
      <c r="B187" s="177"/>
      <c r="C187" s="177"/>
      <c r="D187" s="177"/>
      <c r="E187" s="177"/>
      <c r="F187" s="177"/>
      <c r="G187" s="177"/>
      <c r="H187" s="177"/>
      <c r="I187" s="177"/>
      <c r="J187" s="177"/>
      <c r="K187" s="177"/>
      <c r="L187" s="177"/>
      <c r="M187" s="177"/>
    </row>
    <row r="188" spans="1:13" s="164" customFormat="1" ht="16.5" customHeight="1">
      <c r="A188" s="174" t="s">
        <v>914</v>
      </c>
      <c r="B188" s="177">
        <v>664118.628</v>
      </c>
      <c r="C188" s="177">
        <v>1755867.892</v>
      </c>
      <c r="D188" s="177">
        <v>2397952.708</v>
      </c>
      <c r="E188" s="177">
        <v>3361456.7410000004</v>
      </c>
      <c r="F188" s="177">
        <v>3147523.76</v>
      </c>
      <c r="G188" s="177">
        <v>3525316</v>
      </c>
      <c r="H188" s="177">
        <v>6981809.65</v>
      </c>
      <c r="I188" s="177">
        <v>6257495.074</v>
      </c>
      <c r="J188" s="177">
        <v>14773524.458</v>
      </c>
      <c r="K188" s="177">
        <v>10002910.355</v>
      </c>
      <c r="L188" s="177">
        <v>19091177.522</v>
      </c>
      <c r="M188" s="177">
        <v>71959152.788</v>
      </c>
    </row>
    <row r="189" spans="1:13" s="164" customFormat="1" ht="16.5" customHeight="1">
      <c r="A189" s="174" t="s">
        <v>915</v>
      </c>
      <c r="B189" s="177">
        <v>3508037.8260000004</v>
      </c>
      <c r="C189" s="177">
        <v>12740749.57</v>
      </c>
      <c r="D189" s="177">
        <v>19601442.401</v>
      </c>
      <c r="E189" s="177">
        <v>28955557.972000003</v>
      </c>
      <c r="F189" s="177">
        <v>35391517.234000005</v>
      </c>
      <c r="G189" s="177">
        <v>32901261.737</v>
      </c>
      <c r="H189" s="177">
        <v>64655051.837000005</v>
      </c>
      <c r="I189" s="177">
        <v>47849981.041999996</v>
      </c>
      <c r="J189" s="177">
        <v>80866761.99499999</v>
      </c>
      <c r="K189" s="177">
        <v>51126312.129</v>
      </c>
      <c r="L189" s="177">
        <v>77597822.86299999</v>
      </c>
      <c r="M189" s="177">
        <v>455194496.606</v>
      </c>
    </row>
    <row r="190" spans="1:13" s="164" customFormat="1" ht="16.5" customHeight="1">
      <c r="A190" s="174" t="s">
        <v>916</v>
      </c>
      <c r="B190" s="177">
        <v>1303197.574</v>
      </c>
      <c r="C190" s="177">
        <v>2645306.45</v>
      </c>
      <c r="D190" s="177">
        <v>3401892.039</v>
      </c>
      <c r="E190" s="177">
        <v>4506250.07</v>
      </c>
      <c r="F190" s="177">
        <v>5560034.252</v>
      </c>
      <c r="G190" s="177">
        <v>6158891.907000001</v>
      </c>
      <c r="H190" s="177">
        <v>14842475.768000001</v>
      </c>
      <c r="I190" s="177">
        <v>17248073.61</v>
      </c>
      <c r="J190" s="177">
        <v>48713442.048999995</v>
      </c>
      <c r="K190" s="177">
        <v>55116805.992</v>
      </c>
      <c r="L190" s="177">
        <v>215388037.186</v>
      </c>
      <c r="M190" s="177">
        <v>374884406.89699996</v>
      </c>
    </row>
    <row r="191" spans="1:13" s="164" customFormat="1" ht="16.5" customHeight="1">
      <c r="A191" s="174" t="s">
        <v>917</v>
      </c>
      <c r="B191" s="177">
        <v>7515070.297</v>
      </c>
      <c r="C191" s="177">
        <v>29111016.084</v>
      </c>
      <c r="D191" s="177">
        <v>49683582.088</v>
      </c>
      <c r="E191" s="177">
        <v>67352062.162</v>
      </c>
      <c r="F191" s="177">
        <v>82272291.85</v>
      </c>
      <c r="G191" s="177">
        <v>86921774.76699999</v>
      </c>
      <c r="H191" s="177">
        <v>175237055.471</v>
      </c>
      <c r="I191" s="177">
        <v>162028152.17700002</v>
      </c>
      <c r="J191" s="177">
        <v>320816757.23</v>
      </c>
      <c r="K191" s="177">
        <v>230016179.62699997</v>
      </c>
      <c r="L191" s="177">
        <v>343705425.319</v>
      </c>
      <c r="M191" s="177">
        <v>1554659367.072</v>
      </c>
    </row>
    <row r="192" spans="1:13" s="164" customFormat="1" ht="16.5" customHeight="1">
      <c r="A192" s="174" t="s">
        <v>918</v>
      </c>
      <c r="B192" s="177">
        <v>1459710.689</v>
      </c>
      <c r="C192" s="177">
        <v>4299755.117000001</v>
      </c>
      <c r="D192" s="177">
        <v>5548425.276000001</v>
      </c>
      <c r="E192" s="177">
        <v>7002690.672</v>
      </c>
      <c r="F192" s="177">
        <v>7568570.199</v>
      </c>
      <c r="G192" s="177">
        <v>8001107.384000001</v>
      </c>
      <c r="H192" s="177">
        <v>17016016.442</v>
      </c>
      <c r="I192" s="177">
        <v>16096701.561999999</v>
      </c>
      <c r="J192" s="177">
        <v>37671533.986</v>
      </c>
      <c r="K192" s="177">
        <v>31934180.3</v>
      </c>
      <c r="L192" s="177">
        <v>73797222.941</v>
      </c>
      <c r="M192" s="177">
        <v>210395914.56800002</v>
      </c>
    </row>
    <row r="193" spans="1:13" s="164" customFormat="1" ht="16.5" customHeight="1">
      <c r="A193" s="174"/>
      <c r="B193" s="177"/>
      <c r="C193" s="177"/>
      <c r="D193" s="177"/>
      <c r="E193" s="177"/>
      <c r="F193" s="177"/>
      <c r="G193" s="177"/>
      <c r="H193" s="177"/>
      <c r="I193" s="177"/>
      <c r="J193" s="177"/>
      <c r="K193" s="177"/>
      <c r="L193" s="177"/>
      <c r="M193" s="177"/>
    </row>
    <row r="194" spans="1:13" s="164" customFormat="1" ht="16.5" customHeight="1">
      <c r="A194" s="174" t="s">
        <v>780</v>
      </c>
      <c r="B194" s="177">
        <v>20116769.59934</v>
      </c>
      <c r="C194" s="177">
        <v>65728306.38</v>
      </c>
      <c r="D194" s="177">
        <v>104819318.16499999</v>
      </c>
      <c r="E194" s="177">
        <v>138315204.19</v>
      </c>
      <c r="F194" s="177">
        <v>170547575.776</v>
      </c>
      <c r="G194" s="177">
        <v>182870746.07700002</v>
      </c>
      <c r="H194" s="177">
        <v>367403515.82199997</v>
      </c>
      <c r="I194" s="177">
        <v>307250106.825</v>
      </c>
      <c r="J194" s="177">
        <v>546072272.6580001</v>
      </c>
      <c r="K194" s="177">
        <v>374717368.2509999</v>
      </c>
      <c r="L194" s="177">
        <v>2951052697.085</v>
      </c>
      <c r="M194" s="177">
        <v>5228893880.828341</v>
      </c>
    </row>
    <row r="195" spans="1:13" s="164" customFormat="1" ht="16.5" customHeight="1">
      <c r="A195" s="174" t="s">
        <v>919</v>
      </c>
      <c r="B195" s="177">
        <v>9769864.294</v>
      </c>
      <c r="C195" s="177">
        <v>31675556.38</v>
      </c>
      <c r="D195" s="177">
        <v>51993924.853199996</v>
      </c>
      <c r="E195" s="177">
        <v>75142408.59899999</v>
      </c>
      <c r="F195" s="177">
        <v>99490335.84400001</v>
      </c>
      <c r="G195" s="177">
        <v>103594044.41000001</v>
      </c>
      <c r="H195" s="177">
        <v>189143233.382</v>
      </c>
      <c r="I195" s="177">
        <v>156879018.83100003</v>
      </c>
      <c r="J195" s="177">
        <v>309178394.859</v>
      </c>
      <c r="K195" s="177">
        <v>189721366.539</v>
      </c>
      <c r="L195" s="177">
        <v>622760097.3749999</v>
      </c>
      <c r="M195" s="177">
        <v>1839348245.3662</v>
      </c>
    </row>
    <row r="196" spans="1:13" s="164" customFormat="1" ht="16.5" customHeight="1">
      <c r="A196" s="174" t="s">
        <v>920</v>
      </c>
      <c r="B196" s="177">
        <v>2219798.338</v>
      </c>
      <c r="C196" s="177">
        <v>6799507.02</v>
      </c>
      <c r="D196" s="177">
        <v>11245754.795</v>
      </c>
      <c r="E196" s="177">
        <v>15844461.934</v>
      </c>
      <c r="F196" s="177">
        <v>20067381.771</v>
      </c>
      <c r="G196" s="177">
        <v>21372405.634</v>
      </c>
      <c r="H196" s="177">
        <v>46814272.336</v>
      </c>
      <c r="I196" s="177">
        <v>40662787.032000005</v>
      </c>
      <c r="J196" s="177">
        <v>93139840.79699999</v>
      </c>
      <c r="K196" s="177">
        <v>83575111.13</v>
      </c>
      <c r="L196" s="177">
        <v>231405561.791</v>
      </c>
      <c r="M196" s="177">
        <v>573146882.5780001</v>
      </c>
    </row>
    <row r="197" spans="1:13" s="164" customFormat="1" ht="16.5" customHeight="1">
      <c r="A197" s="174" t="s">
        <v>921</v>
      </c>
      <c r="B197" s="177">
        <v>1768091.9840000002</v>
      </c>
      <c r="C197" s="177">
        <v>6038500.305</v>
      </c>
      <c r="D197" s="177">
        <v>11084191.097000001</v>
      </c>
      <c r="E197" s="177">
        <v>16011166.794000002</v>
      </c>
      <c r="F197" s="177">
        <v>19787526.733000003</v>
      </c>
      <c r="G197" s="177">
        <v>22174262.273000002</v>
      </c>
      <c r="H197" s="177">
        <v>47126069.724999994</v>
      </c>
      <c r="I197" s="177">
        <v>41451905.643</v>
      </c>
      <c r="J197" s="177">
        <v>87877838</v>
      </c>
      <c r="K197" s="177">
        <v>57829351.48</v>
      </c>
      <c r="L197" s="177">
        <v>120074433.558</v>
      </c>
      <c r="M197" s="177">
        <v>431223337.592</v>
      </c>
    </row>
    <row r="198" spans="1:13" s="164" customFormat="1" ht="16.5" customHeight="1">
      <c r="A198" s="174" t="s">
        <v>922</v>
      </c>
      <c r="B198" s="177">
        <v>6326951.181</v>
      </c>
      <c r="C198" s="177">
        <v>20754315.384</v>
      </c>
      <c r="D198" s="177">
        <v>34555789.17</v>
      </c>
      <c r="E198" s="177">
        <v>45861342.48</v>
      </c>
      <c r="F198" s="177">
        <v>52012141.489</v>
      </c>
      <c r="G198" s="177">
        <v>58071041.534</v>
      </c>
      <c r="H198" s="177">
        <v>119736190.901</v>
      </c>
      <c r="I198" s="177">
        <v>116909449.831</v>
      </c>
      <c r="J198" s="177">
        <v>294504477.23999995</v>
      </c>
      <c r="K198" s="177">
        <v>286074580.442</v>
      </c>
      <c r="L198" s="177">
        <v>966152437.19</v>
      </c>
      <c r="M198" s="177">
        <v>2000958716.842</v>
      </c>
    </row>
    <row r="199" spans="1:13" s="164" customFormat="1" ht="16.5" customHeight="1">
      <c r="A199" s="174"/>
      <c r="B199" s="177"/>
      <c r="C199" s="177"/>
      <c r="D199" s="177"/>
      <c r="E199" s="177"/>
      <c r="F199" s="177"/>
      <c r="G199" s="177"/>
      <c r="H199" s="177"/>
      <c r="I199" s="177"/>
      <c r="J199" s="177"/>
      <c r="K199" s="177"/>
      <c r="L199" s="177"/>
      <c r="M199" s="177"/>
    </row>
    <row r="200" spans="1:13" s="164" customFormat="1" ht="16.5" customHeight="1">
      <c r="A200" s="174" t="s">
        <v>923</v>
      </c>
      <c r="B200" s="177">
        <v>39229767.476</v>
      </c>
      <c r="C200" s="177">
        <v>111015677.59400001</v>
      </c>
      <c r="D200" s="177">
        <v>167363164.56</v>
      </c>
      <c r="E200" s="177">
        <v>230257487.42999998</v>
      </c>
      <c r="F200" s="177">
        <v>277747413.367</v>
      </c>
      <c r="G200" s="177">
        <v>313201231.535</v>
      </c>
      <c r="H200" s="177">
        <v>683963366.3909999</v>
      </c>
      <c r="I200" s="177">
        <v>693594979.209</v>
      </c>
      <c r="J200" s="177">
        <v>1610964888.0150003</v>
      </c>
      <c r="K200" s="177">
        <v>1390909317.143</v>
      </c>
      <c r="L200" s="177">
        <v>6380088888.4539995</v>
      </c>
      <c r="M200" s="177">
        <v>11898336181.174</v>
      </c>
    </row>
    <row r="201" spans="1:13" s="164" customFormat="1" ht="16.5" customHeight="1">
      <c r="A201" s="174" t="s">
        <v>924</v>
      </c>
      <c r="B201" s="177">
        <v>1899117.746</v>
      </c>
      <c r="C201" s="177">
        <v>6260587.689</v>
      </c>
      <c r="D201" s="177">
        <v>9995607.203</v>
      </c>
      <c r="E201" s="177">
        <v>14758432.073</v>
      </c>
      <c r="F201" s="177">
        <v>19925838.031</v>
      </c>
      <c r="G201" s="177">
        <v>20134596.872</v>
      </c>
      <c r="H201" s="177">
        <v>42369651.778</v>
      </c>
      <c r="I201" s="177">
        <v>40031569.107999995</v>
      </c>
      <c r="J201" s="177">
        <v>76675587.567</v>
      </c>
      <c r="K201" s="177">
        <v>55376422.051</v>
      </c>
      <c r="L201" s="177">
        <v>97723529.14999999</v>
      </c>
      <c r="M201" s="177">
        <v>385150939.268</v>
      </c>
    </row>
    <row r="202" spans="1:13" s="164" customFormat="1" ht="16.5" customHeight="1">
      <c r="A202" s="174" t="s">
        <v>925</v>
      </c>
      <c r="B202" s="177">
        <v>2000225.919</v>
      </c>
      <c r="C202" s="177">
        <v>4330986.084</v>
      </c>
      <c r="D202" s="177">
        <v>5993810.946</v>
      </c>
      <c r="E202" s="177">
        <v>8297362.943999999</v>
      </c>
      <c r="F202" s="177">
        <v>8302416.686</v>
      </c>
      <c r="G202" s="177">
        <v>9412530.723000001</v>
      </c>
      <c r="H202" s="177">
        <v>19782444.2</v>
      </c>
      <c r="I202" s="177">
        <v>19591118.798</v>
      </c>
      <c r="J202" s="177">
        <v>42152504.024000004</v>
      </c>
      <c r="K202" s="177">
        <v>35388425.398</v>
      </c>
      <c r="L202" s="177">
        <v>202110011.44599998</v>
      </c>
      <c r="M202" s="177">
        <v>357361837.168</v>
      </c>
    </row>
    <row r="203" spans="1:13" s="164" customFormat="1" ht="16.5" customHeight="1">
      <c r="A203" s="168" t="s">
        <v>926</v>
      </c>
      <c r="B203" s="193">
        <v>2834226.575</v>
      </c>
      <c r="C203" s="193">
        <v>8008043.721</v>
      </c>
      <c r="D203" s="193">
        <v>13445735.747</v>
      </c>
      <c r="E203" s="193">
        <v>17276823.927</v>
      </c>
      <c r="F203" s="193">
        <v>22354182.904000003</v>
      </c>
      <c r="G203" s="193">
        <v>25427652.691</v>
      </c>
      <c r="H203" s="193">
        <v>48847273.943</v>
      </c>
      <c r="I203" s="193">
        <v>46719083.798</v>
      </c>
      <c r="J203" s="193">
        <v>81590081.624</v>
      </c>
      <c r="K203" s="193">
        <v>62006247.453</v>
      </c>
      <c r="L203" s="193">
        <v>321812580.39299995</v>
      </c>
      <c r="M203" s="177">
        <v>650321932.776</v>
      </c>
    </row>
    <row r="204" spans="1:13" ht="16.5" customHeight="1">
      <c r="A204" s="168"/>
      <c r="B204" s="205"/>
      <c r="C204" s="205"/>
      <c r="D204" s="205"/>
      <c r="E204" s="205"/>
      <c r="F204" s="205"/>
      <c r="G204" s="205"/>
      <c r="H204" s="205"/>
      <c r="I204" s="199"/>
      <c r="J204" s="199"/>
      <c r="K204" s="199"/>
      <c r="L204" s="199"/>
      <c r="M204" s="199"/>
    </row>
    <row r="205" spans="1:13" s="196" customFormat="1" ht="18" customHeight="1">
      <c r="A205" s="194" t="s">
        <v>927</v>
      </c>
      <c r="B205" s="195">
        <v>224297389.12964</v>
      </c>
      <c r="C205" s="195">
        <v>690888128.8219998</v>
      </c>
      <c r="D205" s="195">
        <v>1100878610.7252</v>
      </c>
      <c r="E205" s="195">
        <v>1513073002.185</v>
      </c>
      <c r="F205" s="195">
        <v>1823561076.708</v>
      </c>
      <c r="G205" s="195">
        <v>1949847013.8490002</v>
      </c>
      <c r="H205" s="195">
        <v>4019384576.6329994</v>
      </c>
      <c r="I205" s="195">
        <v>3824223680.474999</v>
      </c>
      <c r="J205" s="195">
        <v>8327253021.142</v>
      </c>
      <c r="K205" s="195">
        <v>6661378056.558999</v>
      </c>
      <c r="L205" s="195">
        <v>26669413135.639</v>
      </c>
      <c r="M205" s="195">
        <v>56804197691.866844</v>
      </c>
    </row>
    <row r="206" spans="1:13" s="196" customFormat="1" ht="18" customHeight="1">
      <c r="A206" s="194" t="s">
        <v>800</v>
      </c>
      <c r="B206" s="195">
        <v>447614041.52799976</v>
      </c>
      <c r="C206" s="195">
        <v>1225430529.5579998</v>
      </c>
      <c r="D206" s="195">
        <v>1878232315.3303106</v>
      </c>
      <c r="E206" s="195">
        <v>2614732083.147</v>
      </c>
      <c r="F206" s="195">
        <v>3231904600.734999</v>
      </c>
      <c r="G206" s="195">
        <v>3638956014.183999</v>
      </c>
      <c r="H206" s="195">
        <v>8050268972.488997</v>
      </c>
      <c r="I206" s="195">
        <v>8396841404.084001</v>
      </c>
      <c r="J206" s="195">
        <v>20918815619.716995</v>
      </c>
      <c r="K206" s="195">
        <v>19686350154.977997</v>
      </c>
      <c r="L206" s="195">
        <v>95669786968.30562</v>
      </c>
      <c r="M206" s="195">
        <v>165758932704.05585</v>
      </c>
    </row>
    <row r="207" spans="1:13" s="164" customFormat="1" ht="18" customHeight="1">
      <c r="A207" s="194" t="s">
        <v>951</v>
      </c>
      <c r="B207" s="206">
        <v>63491971.821779996</v>
      </c>
      <c r="C207" s="206">
        <v>128095819.979</v>
      </c>
      <c r="D207" s="206">
        <v>147477666.148</v>
      </c>
      <c r="E207" s="206">
        <v>162708038.80400002</v>
      </c>
      <c r="F207" s="206">
        <v>174429299.759</v>
      </c>
      <c r="G207" s="206">
        <v>182494194.41899997</v>
      </c>
      <c r="H207" s="206">
        <v>323244856.0315</v>
      </c>
      <c r="I207" s="206">
        <v>278723738.06</v>
      </c>
      <c r="J207" s="206">
        <v>566286614.26</v>
      </c>
      <c r="K207" s="206">
        <v>414273719.02300006</v>
      </c>
      <c r="L207" s="206">
        <v>2969762197.09712</v>
      </c>
      <c r="M207" s="206">
        <v>5410988115.402399</v>
      </c>
    </row>
    <row r="208" spans="1:13" s="196" customFormat="1" ht="16.5" customHeight="1">
      <c r="A208" s="194"/>
      <c r="B208" s="195"/>
      <c r="C208" s="195"/>
      <c r="D208" s="195"/>
      <c r="E208" s="195"/>
      <c r="F208" s="195"/>
      <c r="G208" s="195"/>
      <c r="H208" s="195"/>
      <c r="I208" s="195"/>
      <c r="J208" s="195"/>
      <c r="K208" s="195"/>
      <c r="L208" s="195"/>
      <c r="M208" s="195"/>
    </row>
    <row r="209" spans="1:13" s="196" customFormat="1" ht="18" customHeight="1">
      <c r="A209" s="194" t="s">
        <v>928</v>
      </c>
      <c r="B209" s="207">
        <v>735403402.4794197</v>
      </c>
      <c r="C209" s="207">
        <v>2044414478.3589997</v>
      </c>
      <c r="D209" s="207">
        <v>3126588592.2035103</v>
      </c>
      <c r="E209" s="207">
        <v>4290513124.1359997</v>
      </c>
      <c r="F209" s="207">
        <v>5229894977.201999</v>
      </c>
      <c r="G209" s="207">
        <v>5771297222.451999</v>
      </c>
      <c r="H209" s="207">
        <v>12392898405.153498</v>
      </c>
      <c r="I209" s="207">
        <v>12499788822.619</v>
      </c>
      <c r="J209" s="207">
        <v>29812355255.11899</v>
      </c>
      <c r="K209" s="207">
        <v>26762001930.559994</v>
      </c>
      <c r="L209" s="207">
        <v>125308962301.04173</v>
      </c>
      <c r="M209" s="207">
        <v>227974118511.3251</v>
      </c>
    </row>
    <row r="211" ht="16.5" customHeight="1">
      <c r="A211" s="164" t="s">
        <v>621</v>
      </c>
    </row>
    <row r="212" ht="16.5" customHeight="1">
      <c r="A212" s="157" t="s">
        <v>929</v>
      </c>
    </row>
  </sheetData>
  <sheetProtection/>
  <printOptions horizontalCentered="1"/>
  <pageMargins left="0.25" right="0.25" top="0.5" bottom="1" header="0.5" footer="0.5"/>
  <pageSetup firstPageNumber="7" useFirstPageNumber="1" fitToHeight="5" horizontalDpi="600" verticalDpi="600" orientation="landscape" scale="61" r:id="rId1"/>
  <rowBreaks count="4" manualBreakCount="4">
    <brk id="43" max="255" man="1"/>
    <brk id="86" max="12" man="1"/>
    <brk id="129" max="12" man="1"/>
    <brk id="1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Adam Silverman</dc:creator>
  <cp:keywords/>
  <dc:description/>
  <cp:lastModifiedBy>Josh Silverman</cp:lastModifiedBy>
  <cp:lastPrinted>2012-03-14T17:28:00Z</cp:lastPrinted>
  <dcterms:created xsi:type="dcterms:W3CDTF">2008-10-20T18:07:18Z</dcterms:created>
  <dcterms:modified xsi:type="dcterms:W3CDTF">2012-03-15T17:46:49Z</dcterms:modified>
  <cp:category/>
  <cp:version/>
  <cp:contentType/>
  <cp:contentStatus/>
</cp:coreProperties>
</file>